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80" documentId="13_ncr:1_{F6CB121F-512D-4AA6-A0C1-0FB36C537598}" xr6:coauthVersionLast="47" xr6:coauthVersionMax="47" xr10:uidLastSave="{5AFE08B7-F7E1-48BD-9462-8FB66E2055B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I3" i="6"/>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G3" i="5"/>
  <c r="G2" i="5"/>
  <c r="G2" i="4"/>
  <c r="G4" i="5"/>
  <c r="J2" i="1"/>
  <c r="L2"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alcChain>
</file>

<file path=xl/sharedStrings.xml><?xml version="1.0" encoding="utf-8"?>
<sst xmlns="http://schemas.openxmlformats.org/spreadsheetml/2006/main" count="179028" uniqueCount="39105">
  <si>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</si>
  <si>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</si>
  <si>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</si>
  <si>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</si>
  <si>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</si>
  <si>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</si>
  <si>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</si>
  <si>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</si>
  <si>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</si>
  <si>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</si>
  <si>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</si>
  <si>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</si>
  <si>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</si>
  <si>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</si>
  <si>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</si>
  <si>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</si>
  <si>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</si>
  <si>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</si>
  <si>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</si>
  <si>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</si>
  <si>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</si>
  <si>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</si>
  <si>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</si>
  <si>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</si>
  <si>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</si>
  <si>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</si>
  <si>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</si>
  <si>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</si>
  <si>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</si>
  <si>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</si>
  <si>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</si>
  <si>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</si>
  <si>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</si>
  <si>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</si>
  <si>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</si>
  <si>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</si>
  <si>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</si>
  <si>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</si>
  <si>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</si>
  <si>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</si>
  <si>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</si>
  <si>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</si>
  <si>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</si>
  <si>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</si>
  <si>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</si>
  <si>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</si>
  <si>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</si>
  <si>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</si>
  <si>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</si>
  <si>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</si>
  <si>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</si>
  <si>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</si>
  <si>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</si>
  <si>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</si>
  <si>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</si>
  <si>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</si>
  <si>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</si>
  <si>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</si>
  <si>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</si>
  <si>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</si>
  <si>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</si>
  <si>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</si>
  <si>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</si>
  <si>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</si>
  <si>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</si>
  <si>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</si>
  <si>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</si>
  <si>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</si>
  <si>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</si>
  <si>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</si>
  <si>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</si>
  <si>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</si>
  <si>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</si>
  <si>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</si>
  <si>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</si>
  <si>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</si>
  <si>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</si>
  <si>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</si>
  <si>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</si>
  <si>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</si>
  <si>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</si>
  <si>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</si>
  <si>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</si>
  <si>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</si>
  <si>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</si>
  <si>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</si>
  <si>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</si>
  <si>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</si>
  <si>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</si>
  <si>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</si>
  <si>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</si>
  <si>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</si>
  <si>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</si>
  <si>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</si>
  <si>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</si>
  <si>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</si>
  <si>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</si>
  <si>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</si>
  <si>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</si>
  <si>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</si>
  <si>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</si>
  <si>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</si>
  <si>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</si>
  <si>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</si>
  <si>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</si>
  <si>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</si>
  <si>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</si>
  <si>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</si>
  <si>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</si>
  <si>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</si>
  <si>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</si>
  <si>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</si>
  <si>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</si>
  <si>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</si>
  <si>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</si>
  <si>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</si>
  <si>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</si>
  <si>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</si>
  <si>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</si>
  <si>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</si>
  <si>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</si>
  <si>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</si>
  <si>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</si>
  <si>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</si>
  <si>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</si>
  <si>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</si>
  <si>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</si>
  <si>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</si>
  <si>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</si>
  <si>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</si>
  <si>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</si>
  <si>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</si>
  <si>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</si>
  <si>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</si>
  <si>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</si>
  <si>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</si>
  <si>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</si>
  <si>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</si>
  <si>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</si>
  <si>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</si>
  <si>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</si>
  <si>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</si>
  <si>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</si>
  <si>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</si>
  <si>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</si>
  <si>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</si>
  <si>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</si>
  <si>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</si>
  <si>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</si>
  <si>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</si>
  <si>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</si>
  <si>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</si>
  <si>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</si>
  <si>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</si>
  <si>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</si>
  <si>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</si>
  <si>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</si>
  <si>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</si>
  <si>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</si>
  <si>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</si>
  <si>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</si>
  <si>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</si>
  <si>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</si>
  <si>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</si>
  <si>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</si>
  <si>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</si>
  <si>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</si>
  <si>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</si>
  <si>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</si>
  <si>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</si>
  <si>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</si>
  <si>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</si>
  <si>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</si>
  <si>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</si>
  <si>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</si>
  <si>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</si>
  <si>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</si>
  <si>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</si>
  <si>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</si>
  <si>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</si>
  <si>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</si>
  <si>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</si>
  <si>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</si>
  <si>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</si>
  <si>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</si>
  <si>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</si>
  <si>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</si>
  <si>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</si>
  <si>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</si>
  <si>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</si>
  <si>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</si>
  <si>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</si>
  <si>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</si>
  <si>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</si>
  <si>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</si>
  <si>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</si>
  <si>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</si>
  <si>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</si>
  <si>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</si>
  <si>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</si>
  <si>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</si>
  <si>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</si>
  <si>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</si>
  <si>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</si>
  <si>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</si>
  <si>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</si>
  <si>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</si>
  <si>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</si>
  <si>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</si>
  <si>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</si>
  <si>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</si>
  <si>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</si>
  <si>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</si>
  <si>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</si>
  <si>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</si>
  <si>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</si>
  <si>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</si>
  <si>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</si>
  <si>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</si>
  <si>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</si>
  <si>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</si>
  <si>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</si>
  <si>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</si>
  <si>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</si>
  <si>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</si>
  <si>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</si>
  <si>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</si>
  <si>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</si>
  <si>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</si>
  <si>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</si>
  <si>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</si>
  <si>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</si>
  <si>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</si>
  <si>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</si>
  <si>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</si>
  <si>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</si>
  <si>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</si>
  <si>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</si>
  <si>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</si>
  <si>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</si>
  <si>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</si>
  <si>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</si>
  <si>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</si>
  <si>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</si>
  <si>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</si>
  <si>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</si>
  <si>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</si>
  <si>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</si>
  <si>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</si>
  <si>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</si>
  <si>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</si>
  <si>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</si>
  <si>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</si>
  <si>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</si>
  <si>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</si>
  <si>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</si>
  <si>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</si>
  <si>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</si>
  <si>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</si>
  <si>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</si>
  <si>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</si>
  <si>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</si>
  <si>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</si>
  <si>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</si>
  <si>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</si>
  <si>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</si>
  <si>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</si>
  <si>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</si>
  <si>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</si>
  <si>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</si>
  <si>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</si>
  <si>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</si>
  <si>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</si>
  <si>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</si>
  <si>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</si>
  <si>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</si>
  <si>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</si>
  <si>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</si>
  <si>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</si>
  <si>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</si>
  <si>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</si>
  <si>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</si>
  <si>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</si>
  <si>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</si>
  <si>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</si>
  <si>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</si>
  <si>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</si>
  <si>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</si>
  <si>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</si>
  <si>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</si>
  <si>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</si>
  <si>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</si>
  <si>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</si>
  <si>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</si>
  <si>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</si>
  <si>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</si>
  <si>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</si>
  <si>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</si>
  <si>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</si>
  <si>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</si>
  <si>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</si>
  <si>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</si>
  <si>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</si>
  <si>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</si>
  <si>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</si>
  <si>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</si>
  <si>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</si>
  <si>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</si>
  <si>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</si>
  <si>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</si>
  <si>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</si>
  <si>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</si>
  <si>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</si>
  <si>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</si>
  <si>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</si>
  <si>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</si>
  <si>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</si>
  <si>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</si>
  <si>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</si>
  <si>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</si>
  <si>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</si>
  <si>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</si>
  <si>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</si>
  <si>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</si>
  <si>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</si>
  <si>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</si>
  <si>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</si>
  <si>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</si>
  <si>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</si>
  <si>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</si>
  <si>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</si>
  <si>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</si>
  <si>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</si>
  <si>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</si>
  <si>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</si>
  <si>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</si>
  <si>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</si>
  <si>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</si>
  <si>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</si>
  <si>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</si>
  <si>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</si>
  <si>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</si>
  <si>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</si>
  <si>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</si>
  <si>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</si>
  <si>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</si>
  <si>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</si>
  <si>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</si>
  <si>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</si>
  <si>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</si>
  <si>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</si>
  <si>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</si>
  <si>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</si>
  <si>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</si>
  <si>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</si>
  <si>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</si>
  <si>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</si>
  <si>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</si>
  <si>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</si>
  <si>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</si>
  <si>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</si>
  <si>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</si>
  <si>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</si>
  <si>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</si>
  <si>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</si>
  <si>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</si>
  <si>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</si>
  <si>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</si>
  <si>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</si>
  <si>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</si>
  <si>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</si>
  <si>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</si>
  <si>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</si>
  <si>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</si>
  <si>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</si>
  <si>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</si>
  <si>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</si>
  <si>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</si>
  <si>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</si>
  <si>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</si>
  <si>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</si>
  <si>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</si>
  <si>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</si>
  <si>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</si>
  <si>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</si>
  <si>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</si>
  <si>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</si>
  <si>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</si>
  <si>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</si>
  <si>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</si>
  <si>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</si>
  <si>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</si>
  <si>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</si>
  <si>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</si>
  <si>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</si>
  <si>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</si>
  <si>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</si>
  <si>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</si>
  <si>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</si>
  <si>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</si>
  <si>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</si>
  <si>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</si>
  <si>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</si>
  <si>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</si>
  <si>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</si>
  <si>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</si>
  <si>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</si>
  <si>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</si>
  <si>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</si>
  <si>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</si>
  <si>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</si>
  <si>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</si>
  <si>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</si>
  <si>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</si>
  <si>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</si>
  <si>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</si>
  <si>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</si>
  <si>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</si>
  <si>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</si>
  <si>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</si>
  <si>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</si>
  <si>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</si>
  <si>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</si>
  <si>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</si>
  <si>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</si>
  <si>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</si>
  <si>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</si>
  <si>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</si>
  <si>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</si>
  <si>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</si>
  <si>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</si>
  <si>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</si>
  <si>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</si>
  <si>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</si>
  <si>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</si>
  <si>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</si>
  <si>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</si>
  <si>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</si>
  <si>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</si>
  <si>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</si>
  <si>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</si>
  <si>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</si>
  <si>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</si>
  <si>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</si>
  <si>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</si>
  <si>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</si>
  <si>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</si>
  <si>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</si>
  <si>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</si>
  <si>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</si>
  <si>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</si>
  <si>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</si>
  <si>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</si>
  <si>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</si>
  <si>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</si>
  <si>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</si>
  <si>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</si>
  <si>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</si>
  <si>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</si>
  <si>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</si>
  <si>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</si>
  <si>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</si>
  <si>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</si>
  <si>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</si>
  <si>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</si>
  <si>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</si>
  <si>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</si>
  <si>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</si>
  <si>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</si>
  <si>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</si>
  <si>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</si>
  <si>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</si>
  <si>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</si>
  <si>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</si>
  <si>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</si>
  <si>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</si>
  <si>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</si>
  <si>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</si>
  <si>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</si>
  <si>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</si>
  <si>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</si>
  <si>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</si>
  <si>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</si>
  <si>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</si>
  <si>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</si>
  <si>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</si>
  <si>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</si>
  <si>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</si>
  <si>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</si>
  <si>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</si>
  <si>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</si>
  <si>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</si>
  <si>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</si>
  <si>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</si>
  <si>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</si>
  <si>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</si>
  <si>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</si>
  <si>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</si>
  <si>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</si>
  <si>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</si>
  <si>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</si>
  <si>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</si>
  <si>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</si>
  <si>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</si>
  <si>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</si>
  <si>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</si>
  <si>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</si>
  <si>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</si>
  <si>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</si>
  <si>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</si>
  <si>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</si>
  <si>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</si>
  <si>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</si>
  <si>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</si>
  <si>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</si>
  <si>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</si>
  <si>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</si>
  <si>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</si>
  <si>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</si>
  <si>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</si>
  <si>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</si>
  <si>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</si>
  <si>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</si>
  <si>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</si>
  <si>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</si>
  <si>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</si>
  <si>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</si>
  <si>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</si>
  <si>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</si>
  <si>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</si>
  <si>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</si>
  <si>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</si>
  <si>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</si>
  <si>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</si>
  <si>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</si>
  <si>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</si>
  <si>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</si>
  <si>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</si>
  <si>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</si>
  <si>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</si>
  <si>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</si>
  <si>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</si>
  <si>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</si>
  <si>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</si>
  <si>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</si>
  <si>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</si>
  <si>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</si>
  <si>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</si>
  <si>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</si>
  <si>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</si>
  <si>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</si>
  <si>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</si>
  <si>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</si>
  <si>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</si>
  <si>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</si>
  <si>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</si>
  <si>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</si>
  <si>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</si>
  <si>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</si>
  <si>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</si>
  <si>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</si>
  <si>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</si>
  <si>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</si>
  <si>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</si>
  <si>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</si>
  <si>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</si>
  <si>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</si>
  <si>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</si>
  <si>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</si>
  <si>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</si>
  <si>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</si>
  <si>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</si>
  <si>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</si>
  <si>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</si>
  <si>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</si>
  <si>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</si>
  <si>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</si>
  <si>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</si>
  <si>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</si>
  <si>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</si>
  <si>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</si>
  <si>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</si>
  <si>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</si>
  <si>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</si>
  <si>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</si>
  <si>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</si>
  <si>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</si>
  <si>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</si>
  <si>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</si>
  <si>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</si>
  <si>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</si>
  <si>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</si>
  <si>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</si>
  <si>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</si>
  <si>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</si>
  <si>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</si>
  <si>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</si>
  <si>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</si>
  <si>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</si>
  <si>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</si>
  <si>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</si>
  <si>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</si>
  <si>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</si>
  <si>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</si>
  <si>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</si>
  <si>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</si>
  <si>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</si>
  <si>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</si>
  <si>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</si>
  <si>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</si>
  <si>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</si>
  <si>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</si>
  <si>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</si>
  <si>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</si>
  <si>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</si>
  <si>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</si>
  <si>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</si>
  <si>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</si>
  <si>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</si>
  <si>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</si>
  <si>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</si>
  <si>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</si>
  <si>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</si>
  <si>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</si>
  <si>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</si>
  <si>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</si>
  <si>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</si>
  <si>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</si>
  <si>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</si>
  <si>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</si>
  <si>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</si>
  <si>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</si>
  <si>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</si>
  <si>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</si>
  <si>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</si>
  <si>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</si>
  <si>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</si>
  <si>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</si>
  <si>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</si>
  <si>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</si>
  <si>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</si>
  <si>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</si>
  <si>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</si>
  <si>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</si>
  <si>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</si>
  <si>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</si>
  <si>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</si>
  <si>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</si>
  <si>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</si>
  <si>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</si>
  <si>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</si>
  <si>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</si>
  <si>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</si>
  <si>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</si>
  <si>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</si>
  <si>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</si>
  <si>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</si>
  <si>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</si>
  <si>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</si>
  <si>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</si>
  <si>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</si>
  <si>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</si>
  <si>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</si>
  <si>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</si>
  <si>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</si>
  <si>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</si>
  <si>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</si>
  <si>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</si>
  <si>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</si>
  <si>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</si>
  <si>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</si>
  <si>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</si>
  <si>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</si>
  <si>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</si>
  <si>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</si>
  <si>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</si>
  <si>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</si>
  <si>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</si>
  <si>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</si>
  <si>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</si>
  <si>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</si>
  <si>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</si>
  <si>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</si>
  <si>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</si>
  <si>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</si>
  <si>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</si>
  <si>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</si>
  <si>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</si>
  <si>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</si>
  <si>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</si>
  <si>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</si>
  <si>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</si>
  <si>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</si>
  <si>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</si>
  <si>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</si>
  <si>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</si>
  <si>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</si>
  <si>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</si>
  <si>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</si>
  <si>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</si>
  <si>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</si>
  <si>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</si>
  <si>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</si>
  <si>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</si>
  <si>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</si>
  <si>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</si>
  <si>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</si>
  <si>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</si>
  <si>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</si>
  <si>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</si>
  <si>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</si>
  <si>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</si>
  <si>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</si>
  <si>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</si>
  <si>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</si>
  <si>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</si>
  <si>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</si>
  <si>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</si>
  <si>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</si>
  <si>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</si>
  <si>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</si>
  <si>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</si>
  <si>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</si>
  <si>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</si>
  <si>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</si>
  <si>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</si>
  <si>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</si>
  <si>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</si>
  <si>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</si>
  <si>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</si>
  <si>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</si>
  <si>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</si>
  <si>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</si>
  <si>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</si>
  <si>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</si>
  <si>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</si>
  <si>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</si>
  <si>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</si>
  <si>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</si>
  <si>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</si>
  <si>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</si>
  <si>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</si>
  <si>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</si>
  <si>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</si>
  <si>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</si>
  <si>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</si>
  <si>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</si>
  <si>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</si>
  <si>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</si>
  <si>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</si>
  <si>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</si>
  <si>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</si>
  <si>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</si>
  <si>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</si>
  <si>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</si>
  <si>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</si>
  <si>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</si>
  <si>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</si>
  <si>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</si>
  <si>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</si>
  <si>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</si>
  <si>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</si>
  <si>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</si>
  <si>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</si>
  <si>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</si>
  <si>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</si>
  <si>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</si>
  <si>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</si>
  <si>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</si>
  <si>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</si>
  <si>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</si>
  <si>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</si>
  <si>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</si>
  <si>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</si>
  <si>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</si>
  <si>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</si>
  <si>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</si>
  <si>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</si>
  <si>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</si>
  <si>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</si>
  <si>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</si>
  <si>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</si>
  <si>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</si>
  <si>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</si>
  <si>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</si>
  <si>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</si>
  <si>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</si>
  <si>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</si>
  <si>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</si>
  <si>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</si>
  <si>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</si>
  <si>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</si>
  <si>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</si>
  <si>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</si>
  <si>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</si>
  <si>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</si>
  <si>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</si>
  <si>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</si>
  <si>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</si>
  <si>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</si>
  <si>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</si>
  <si>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</si>
  <si>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</si>
  <si>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</si>
  <si>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</si>
  <si>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</si>
  <si>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</si>
  <si>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</si>
  <si>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</si>
  <si>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</si>
  <si>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</si>
  <si>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</si>
  <si>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</si>
  <si>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</si>
  <si>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</si>
  <si>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</si>
  <si>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</si>
  <si>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</si>
  <si>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</si>
  <si>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</si>
  <si>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</si>
  <si>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</si>
  <si>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</si>
  <si>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</si>
  <si>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</si>
  <si>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</si>
  <si>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</si>
  <si>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</si>
  <si>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</si>
  <si>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</si>
  <si>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</si>
  <si>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</si>
  <si>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</si>
  <si>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</si>
  <si>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</si>
  <si>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</si>
  <si>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</si>
  <si>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</si>
  <si>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</si>
  <si>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</si>
  <si>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</si>
  <si>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</si>
  <si>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</si>
  <si>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</si>
  <si>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</si>
  <si>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</si>
  <si>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</si>
  <si>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</si>
  <si>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</si>
  <si>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</si>
  <si>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</si>
  <si>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</si>
  <si>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</si>
  <si>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</si>
  <si>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</si>
  <si>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</si>
  <si>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</si>
  <si>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</si>
  <si>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</si>
  <si>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</si>
  <si>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</si>
  <si>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</si>
  <si>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</si>
  <si>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</si>
  <si>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</si>
  <si>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</si>
  <si>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</si>
  <si>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</si>
  <si>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</si>
  <si>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</si>
  <si>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</si>
  <si>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</si>
  <si>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</si>
  <si>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</si>
  <si>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</si>
  <si>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</si>
  <si>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</si>
  <si>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</si>
  <si>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</si>
  <si>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</si>
  <si>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</si>
  <si>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</si>
  <si>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</si>
  <si>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</si>
  <si>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</si>
  <si>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</si>
  <si>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</si>
  <si>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</si>
  <si>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</si>
  <si>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</si>
  <si>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</si>
  <si>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</si>
  <si>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</si>
  <si>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</si>
  <si>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</si>
  <si>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</si>
  <si>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</si>
  <si>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</si>
  <si>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</si>
  <si>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</si>
  <si>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</si>
  <si>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</si>
  <si>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</si>
  <si>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</si>
  <si>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</si>
  <si>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</si>
  <si>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</si>
  <si>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</si>
  <si>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</si>
  <si>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</si>
  <si>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</si>
  <si>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</si>
  <si>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</si>
  <si>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</si>
  <si>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</si>
  <si>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</si>
  <si>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</si>
  <si>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</si>
  <si>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</si>
  <si>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</si>
  <si>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</si>
  <si>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</si>
  <si>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</si>
  <si>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</si>
  <si>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</si>
  <si>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</si>
  <si>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</si>
  <si>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</si>
  <si>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</si>
  <si>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</si>
  <si>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</si>
  <si>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</si>
  <si>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</si>
  <si>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</si>
  <si>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</si>
  <si>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</si>
  <si>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</si>
  <si>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</si>
  <si>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</si>
  <si>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</si>
  <si>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</si>
  <si>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</si>
  <si>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</si>
  <si>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</si>
  <si>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</si>
  <si>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</si>
  <si>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</si>
  <si>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</si>
  <si>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</si>
  <si>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</si>
  <si>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</si>
  <si>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</si>
  <si>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</si>
  <si>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</si>
  <si>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</si>
  <si>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</si>
  <si>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</si>
  <si>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</si>
  <si>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</si>
  <si>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</si>
  <si>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</si>
  <si>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</si>
  <si>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</si>
  <si>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</si>
  <si>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</si>
  <si>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</si>
  <si>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</si>
  <si>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</si>
  <si>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</si>
  <si>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</si>
  <si>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</si>
  <si>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</si>
  <si>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</si>
  <si>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</si>
  <si>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</si>
  <si>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</si>
  <si>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</si>
  <si>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</si>
  <si>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</si>
  <si>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</si>
  <si>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</si>
  <si>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</si>
  <si>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</si>
  <si>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</si>
  <si>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</si>
  <si>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</si>
  <si>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</si>
  <si>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</si>
  <si>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</si>
  <si>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</si>
  <si>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</si>
  <si>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</si>
  <si>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</si>
  <si>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</si>
  <si>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</si>
  <si>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</si>
  <si>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</si>
  <si>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</si>
  <si>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</si>
  <si>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</si>
  <si>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</si>
  <si>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</si>
  <si>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</si>
  <si>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</si>
  <si>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</si>
  <si>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</si>
  <si>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</si>
  <si>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</si>
  <si>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</si>
  <si>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</si>
  <si>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</si>
  <si>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</si>
  <si>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</si>
  <si>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</si>
  <si>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</si>
  <si>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</si>
  <si>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</si>
  <si>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</si>
  <si>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</si>
  <si>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</si>
  <si>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</si>
  <si>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</si>
  <si>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</si>
  <si>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</si>
  <si>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</si>
  <si>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</si>
  <si>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</si>
  <si>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</si>
  <si>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</si>
  <si>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</si>
  <si>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</si>
  <si>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</si>
  <si>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</si>
  <si>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</si>
  <si>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</si>
  <si>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</si>
  <si>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</si>
  <si>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</si>
  <si>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</si>
  <si>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</si>
  <si>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</si>
  <si>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</si>
  <si>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</si>
  <si>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</si>
  <si>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</si>
  <si>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</si>
  <si>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</si>
  <si>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</si>
  <si>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</si>
  <si>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</si>
  <si>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</si>
  <si>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</si>
  <si>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</si>
  <si>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</si>
  <si>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</si>
  <si>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</si>
  <si>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</si>
  <si>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</si>
  <si>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</si>
  <si>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</si>
  <si>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</si>
  <si>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</si>
  <si>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</si>
  <si>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</si>
  <si>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</si>
  <si>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</si>
  <si>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</si>
  <si>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</si>
  <si>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</si>
  <si>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</si>
  <si>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</si>
  <si>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</si>
  <si>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</si>
  <si>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</si>
  <si>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</si>
  <si>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</si>
  <si>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</si>
  <si>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</si>
  <si>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</si>
  <si>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</si>
  <si>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</si>
  <si>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</si>
  <si>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</si>
  <si>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</si>
  <si>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</si>
  <si>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</si>
  <si>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</si>
  <si>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</si>
  <si>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</si>
  <si>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</si>
  <si>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</si>
  <si>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</si>
  <si>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</si>
  <si>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</si>
  <si>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</si>
  <si>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</si>
  <si>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</si>
  <si>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</si>
  <si>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</si>
  <si>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</si>
  <si>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</si>
  <si>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</si>
  <si>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</si>
  <si>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</si>
  <si>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</si>
  <si>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</si>
  <si>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</si>
  <si>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</si>
  <si>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</si>
  <si>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</si>
  <si>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</si>
  <si>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</si>
  <si>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</si>
  <si>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</si>
  <si>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</si>
  <si>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</si>
  <si>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</si>
  <si>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</si>
  <si>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</si>
  <si>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</si>
  <si>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</si>
  <si>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</si>
  <si>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</si>
  <si>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</si>
  <si>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</si>
  <si>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</si>
  <si>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</si>
  <si>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</si>
  <si>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</si>
  <si>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</si>
  <si>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</si>
  <si>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</si>
  <si>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</si>
  <si>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</si>
  <si>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</si>
  <si>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</si>
  <si>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</si>
  <si>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</si>
  <si>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</si>
  <si>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</si>
  <si>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</si>
  <si>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</si>
  <si>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</si>
  <si>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</si>
  <si>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</si>
  <si>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</si>
  <si>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</si>
  <si>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</si>
  <si>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</si>
  <si>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</si>
  <si>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</si>
  <si>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</si>
  <si>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</si>
  <si>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</si>
  <si>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</si>
  <si>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</si>
  <si>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</si>
  <si>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</si>
  <si>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</si>
  <si>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</si>
  <si>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</si>
  <si>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</si>
  <si>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</si>
  <si>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</si>
  <si>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</si>
  <si>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</si>
  <si>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</si>
  <si>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</si>
  <si>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</si>
  <si>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</si>
  <si>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</si>
  <si>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</si>
  <si>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</si>
  <si>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</si>
  <si>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</si>
  <si>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</si>
  <si>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</si>
  <si>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</si>
  <si>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</si>
  <si>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</si>
  <si>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</si>
  <si>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</si>
  <si>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</si>
  <si>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</si>
  <si>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</si>
  <si>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</si>
  <si>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</si>
  <si>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</si>
  <si>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</si>
  <si>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</si>
  <si>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</si>
  <si>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</si>
  <si>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</si>
  <si>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</si>
  <si>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</si>
  <si>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</si>
  <si>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</si>
  <si>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</si>
  <si>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</si>
  <si>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</si>
  <si>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</si>
  <si>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</si>
  <si>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</si>
  <si>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</si>
  <si>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</si>
  <si>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</si>
  <si>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</si>
  <si>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</si>
  <si>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</si>
  <si>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</si>
  <si>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</si>
  <si>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</si>
  <si>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</si>
  <si>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</si>
  <si>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</si>
  <si>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</si>
  <si>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</si>
  <si>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</si>
  <si>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</si>
  <si>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</si>
  <si>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</si>
  <si>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</si>
  <si>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</si>
  <si>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</si>
  <si>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</si>
  <si>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</si>
  <si>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</si>
  <si>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</si>
  <si>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</si>
  <si>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</si>
  <si>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</si>
  <si>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</si>
  <si>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</si>
  <si>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</si>
  <si>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</si>
  <si>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</si>
  <si>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</si>
  <si>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</si>
  <si>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</si>
  <si>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</si>
  <si>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</si>
  <si>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</si>
  <si>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</si>
  <si>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</si>
  <si>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</si>
  <si>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</si>
  <si>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</si>
  <si>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</si>
  <si>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</si>
  <si>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</si>
  <si>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</si>
  <si>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</si>
  <si>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</si>
  <si>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</si>
  <si>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</si>
  <si>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</si>
  <si>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</si>
  <si>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</si>
  <si>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</si>
  <si>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</si>
  <si>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</si>
  <si>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</si>
  <si>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</si>
  <si>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</si>
  <si>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</si>
  <si>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</si>
  <si>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</si>
  <si>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</si>
  <si>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</si>
  <si>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</si>
  <si>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</si>
  <si>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</si>
  <si>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</si>
  <si>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</si>
  <si>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</si>
  <si>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</si>
  <si>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</si>
  <si>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</si>
  <si>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</si>
  <si>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</si>
  <si>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</si>
  <si>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</si>
  <si>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</si>
  <si>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</si>
  <si>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</si>
  <si>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</si>
  <si>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</si>
  <si>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</si>
  <si>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</si>
  <si>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</si>
  <si>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</si>
  <si>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</si>
  <si>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</si>
  <si>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</si>
  <si>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</si>
  <si>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</si>
  <si>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</si>
  <si>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</si>
  <si>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</si>
  <si>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</si>
  <si>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</si>
  <si>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</si>
  <si>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</si>
  <si>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</si>
  <si>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</si>
  <si>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</si>
  <si>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</si>
  <si>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</si>
  <si>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</si>
  <si>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</si>
  <si>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</si>
  <si>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</si>
  <si>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</si>
  <si>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</si>
  <si>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</si>
  <si>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</si>
  <si>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</si>
  <si>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</si>
  <si>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</si>
  <si>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</si>
  <si>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</si>
  <si>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</si>
  <si>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</si>
  <si>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</si>
  <si>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</si>
  <si>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</si>
  <si>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</si>
  <si>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</si>
  <si>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</si>
  <si>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</si>
  <si>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</si>
  <si>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</si>
  <si>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</si>
  <si>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</si>
  <si>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</si>
  <si>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</si>
  <si>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</si>
  <si>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</si>
  <si>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</si>
  <si>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</si>
  <si>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</si>
  <si>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</si>
  <si>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</si>
  <si>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</si>
  <si>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</si>
  <si>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</si>
  <si>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</si>
  <si>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</si>
  <si>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</si>
  <si>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</si>
  <si>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</si>
  <si>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</si>
  <si>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</si>
  <si>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</si>
  <si>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</si>
  <si>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</si>
  <si>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</si>
  <si>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</si>
  <si>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</si>
  <si>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</si>
  <si>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</si>
  <si>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</si>
  <si>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</si>
  <si>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</si>
  <si>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</si>
  <si>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</si>
  <si>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</si>
  <si>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</si>
  <si>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</si>
  <si>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</si>
  <si>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</si>
  <si>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</si>
  <si>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</si>
  <si>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</si>
  <si>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</si>
  <si>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</si>
  <si>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</si>
  <si>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</si>
  <si>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</si>
  <si>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</si>
  <si>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</si>
  <si>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</si>
  <si>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</si>
  <si>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</si>
  <si>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</si>
  <si>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</si>
  <si>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</si>
  <si>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</si>
  <si>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</si>
  <si>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</si>
  <si>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</si>
  <si>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</si>
  <si>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</si>
  <si>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</si>
  <si>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</si>
  <si>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</si>
  <si>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</si>
  <si>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</si>
  <si>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</si>
  <si>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</si>
  <si>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</si>
  <si>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</si>
  <si>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</si>
  <si>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</si>
  <si>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</si>
  <si>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</si>
  <si>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</si>
  <si>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</si>
  <si>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</si>
  <si>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</si>
  <si>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</si>
  <si>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</si>
  <si>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</si>
  <si>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</si>
  <si>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</si>
  <si>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</si>
  <si>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</si>
  <si>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</si>
  <si>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</si>
  <si>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</si>
  <si>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</si>
  <si>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</si>
  <si>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</si>
  <si>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</si>
  <si>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</si>
  <si>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</si>
  <si>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</si>
  <si>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</si>
  <si>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</si>
  <si>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</si>
  <si>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</si>
  <si>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</si>
  <si>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</si>
  <si>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</si>
  <si>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</si>
  <si>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</si>
  <si>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</si>
  <si>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</si>
  <si>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</si>
  <si>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</si>
  <si>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</si>
  <si>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</si>
  <si>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</si>
  <si>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</si>
  <si>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</si>
  <si>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</si>
  <si>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</si>
  <si>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</si>
  <si>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</si>
  <si>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</si>
  <si>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</si>
  <si>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</si>
  <si>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</si>
  <si>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</si>
  <si>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</si>
  <si>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</si>
  <si>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</si>
  <si>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</si>
  <si>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</si>
  <si>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</si>
  <si>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</si>
  <si>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</si>
  <si>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</si>
  <si>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</si>
  <si>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</si>
  <si>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</si>
  <si>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</si>
  <si>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</si>
  <si>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</si>
  <si>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</si>
  <si>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</si>
  <si>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</si>
  <si>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</si>
  <si>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</si>
  <si>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</si>
  <si>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</si>
  <si>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</si>
  <si>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</si>
  <si>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</si>
  <si>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</si>
  <si>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</si>
  <si>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</si>
  <si>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</si>
  <si>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</si>
  <si>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</si>
  <si>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</si>
  <si>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</si>
  <si>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</si>
  <si>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</si>
  <si>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</si>
  <si>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</si>
  <si>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</si>
  <si>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</si>
  <si>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</si>
  <si>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</si>
  <si>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</si>
  <si>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</si>
  <si>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</si>
  <si>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</si>
  <si>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</si>
  <si>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</si>
  <si>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</si>
  <si>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</si>
  <si>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</si>
  <si>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</si>
  <si>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</si>
  <si>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</si>
  <si>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</si>
  <si>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</si>
  <si>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</si>
  <si>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</si>
  <si>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</si>
  <si>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</si>
  <si>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</si>
  <si>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</si>
  <si>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</si>
  <si>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</si>
  <si>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</si>
  <si>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</si>
  <si>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</si>
  <si>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</si>
  <si>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</si>
  <si>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</si>
  <si>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</si>
  <si>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</si>
  <si>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</si>
  <si>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</si>
  <si>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</si>
  <si>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</si>
  <si>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</si>
  <si>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</si>
  <si>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</si>
  <si>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</si>
  <si>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</si>
  <si>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</si>
  <si>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</si>
  <si>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</si>
  <si>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</si>
  <si>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</si>
  <si>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</si>
  <si>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</si>
  <si>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</si>
  <si>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</si>
  <si>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</si>
  <si>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</si>
  <si>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</si>
  <si>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</si>
  <si>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</si>
  <si>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</si>
  <si>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</si>
  <si>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</si>
  <si>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</si>
  <si>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</si>
  <si>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</si>
  <si>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</si>
  <si>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</si>
  <si>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</si>
  <si>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</si>
  <si>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</si>
  <si>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</si>
  <si>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</si>
  <si>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</si>
  <si>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</si>
  <si>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</si>
  <si>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</si>
  <si>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</si>
  <si>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</si>
  <si>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</si>
  <si>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</si>
  <si>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</si>
  <si>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</si>
  <si>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</si>
  <si>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</si>
  <si>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</si>
  <si>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</si>
  <si>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</si>
  <si>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</si>
  <si>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</si>
  <si>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</si>
  <si>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</si>
  <si>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</si>
  <si>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</si>
  <si>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</si>
  <si>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</si>
  <si>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</si>
  <si>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</si>
  <si>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</si>
  <si>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</si>
  <si>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</si>
  <si>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</si>
  <si>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</si>
  <si>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</si>
  <si>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</si>
  <si>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</si>
  <si>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</si>
  <si>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</si>
  <si>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</si>
  <si>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</si>
  <si>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</si>
  <si>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</si>
  <si>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</si>
  <si>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</si>
  <si>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</si>
  <si>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</si>
  <si>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</si>
  <si>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</si>
  <si>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</si>
  <si>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</si>
  <si>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</si>
  <si>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</si>
  <si>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</si>
  <si>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</si>
  <si>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</si>
  <si>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</si>
  <si>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</si>
  <si>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</si>
  <si>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</si>
  <si>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</si>
  <si>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</si>
  <si>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</si>
  <si>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</si>
  <si>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</si>
  <si>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</si>
  <si>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</si>
  <si>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</si>
  <si>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</si>
  <si>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</si>
  <si>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</si>
  <si>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</si>
  <si>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</si>
  <si>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</si>
  <si>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</si>
  <si>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</si>
  <si>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</si>
  <si>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</si>
  <si>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</si>
  <si>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</si>
  <si>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</si>
  <si>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</si>
  <si>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</si>
  <si>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</si>
  <si>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</si>
  <si>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</si>
  <si>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</si>
  <si>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</si>
  <si>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</si>
  <si>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</si>
  <si>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</si>
  <si>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</si>
  <si>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</si>
  <si>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</si>
  <si>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</si>
  <si>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</si>
  <si>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</si>
  <si>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</si>
  <si>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</si>
  <si>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</si>
  <si>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</si>
  <si>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</si>
  <si>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</si>
  <si>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</si>
  <si>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</si>
  <si>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</si>
  <si>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</si>
  <si>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</si>
  <si>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</si>
  <si>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</si>
  <si>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</si>
  <si>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</si>
  <si>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</si>
  <si>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</si>
  <si>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</si>
  <si>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</si>
  <si>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</si>
  <si>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</si>
  <si>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</si>
  <si>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</si>
  <si>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</si>
  <si>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</si>
  <si>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</si>
  <si>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</si>
  <si>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</si>
  <si>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</si>
  <si>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</si>
  <si>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</si>
  <si>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</si>
  <si>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</si>
  <si>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</si>
  <si>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</si>
  <si>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</si>
  <si>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</si>
  <si>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</si>
  <si>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</si>
  <si>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</si>
  <si>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</si>
  <si>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</si>
  <si>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</si>
  <si>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</si>
  <si>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</si>
  <si>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</si>
  <si>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</si>
  <si>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</si>
  <si>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</si>
  <si>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</si>
  <si>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</si>
  <si>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</si>
  <si>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</si>
  <si>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</si>
  <si>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</si>
  <si>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</si>
  <si>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</si>
  <si>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</si>
  <si>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</si>
  <si>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</si>
  <si>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</si>
  <si>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</si>
  <si>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</si>
  <si>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</si>
  <si>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</si>
  <si>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</si>
  <si>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</si>
  <si>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</si>
  <si>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</si>
  <si>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</si>
  <si>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</si>
  <si>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</si>
  <si>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</si>
  <si>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</si>
  <si>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</si>
  <si>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</si>
  <si>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</si>
  <si>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</si>
  <si>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</si>
  <si>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</si>
  <si>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</si>
  <si>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</si>
  <si>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</si>
  <si>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</si>
  <si>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</si>
  <si>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</si>
  <si>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</si>
  <si>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</si>
  <si>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</si>
  <si>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</si>
  <si>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</si>
  <si>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</si>
  <si>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</si>
  <si>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</si>
  <si>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</si>
  <si>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</si>
  <si>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</si>
  <si>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</si>
  <si>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</si>
  <si>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</si>
  <si>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</si>
  <si>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</si>
  <si>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</si>
  <si>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</si>
  <si>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</si>
  <si>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</si>
  <si>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</si>
  <si>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</si>
  <si>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</si>
  <si>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</si>
  <si>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</si>
  <si>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</si>
  <si>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</si>
  <si>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</si>
  <si>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</si>
  <si>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</si>
  <si>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</si>
  <si>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</si>
  <si>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</si>
  <si>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</si>
  <si>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</si>
  <si>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</si>
  <si>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</si>
  <si>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</si>
  <si>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</si>
  <si>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</si>
  <si>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</si>
  <si>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</si>
  <si>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</si>
  <si>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</si>
  <si>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</si>
  <si>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</si>
  <si>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</si>
  <si>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</si>
  <si>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</si>
  <si>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</si>
  <si>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</si>
  <si>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</si>
  <si>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</si>
  <si>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</si>
  <si>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</si>
  <si>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</si>
  <si>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</si>
  <si>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</si>
  <si>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</si>
  <si>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</si>
  <si>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</si>
  <si>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</si>
  <si>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</si>
  <si>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</si>
  <si>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</si>
  <si>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</si>
  <si>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</si>
  <si>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</si>
  <si>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</si>
  <si>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</si>
  <si>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</si>
  <si>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</si>
  <si>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</si>
  <si>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</si>
  <si>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</si>
  <si>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</si>
  <si>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</si>
  <si>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</si>
  <si>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</si>
  <si>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</si>
  <si>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</si>
  <si>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</si>
  <si>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</si>
  <si>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</si>
  <si>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</si>
  <si>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</si>
  <si>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</si>
  <si>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</si>
  <si>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</si>
  <si>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</si>
  <si>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</si>
  <si>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</si>
  <si>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</si>
  <si>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</si>
  <si>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</si>
  <si>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</si>
  <si>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</si>
  <si>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</si>
  <si>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</si>
  <si>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</si>
  <si>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</si>
  <si>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</si>
  <si>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</si>
  <si>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</si>
  <si>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</si>
  <si>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</si>
  <si>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</si>
  <si>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</si>
  <si>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</si>
  <si>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</si>
  <si>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</si>
  <si>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</si>
  <si>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</si>
  <si>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</si>
  <si>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</si>
  <si>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</si>
  <si>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</si>
  <si>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</si>
  <si>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</si>
  <si>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</si>
  <si>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</si>
  <si>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</si>
  <si>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</si>
  <si>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</si>
  <si>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</si>
  <si>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</si>
  <si>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</si>
  <si>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</si>
  <si>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</si>
  <si>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</si>
  <si>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</si>
  <si>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</si>
  <si>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</si>
  <si>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</si>
  <si>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</si>
  <si>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</si>
  <si>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</si>
  <si>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</si>
  <si>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</si>
  <si>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</si>
  <si>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</si>
  <si>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</si>
  <si>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</si>
  <si>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</si>
  <si>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</si>
  <si>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</si>
  <si>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</si>
  <si>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</si>
  <si>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</si>
  <si>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</si>
  <si>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</si>
  <si>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</si>
  <si>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</si>
  <si>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</si>
  <si>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</si>
  <si>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</si>
  <si>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</si>
  <si>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</si>
  <si>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</si>
  <si>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</si>
  <si>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</si>
  <si>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</si>
  <si>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</si>
  <si>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</si>
  <si>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</si>
  <si>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</si>
  <si>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</si>
  <si>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</si>
  <si>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</si>
  <si>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</si>
  <si>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</si>
  <si>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</si>
  <si>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</si>
  <si>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</si>
  <si>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</si>
  <si>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</si>
  <si>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</si>
  <si>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</si>
  <si>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</si>
  <si>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</si>
  <si>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</si>
  <si>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</si>
  <si>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</si>
  <si>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</si>
  <si>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</si>
  <si>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</si>
  <si>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</si>
  <si>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</si>
  <si>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</si>
  <si>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</si>
  <si>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</si>
  <si>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</si>
  <si>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</si>
  <si>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</si>
  <si>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</si>
  <si>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</si>
  <si>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</si>
  <si>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</si>
  <si>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</si>
  <si>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</si>
  <si>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</si>
  <si>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</si>
  <si>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</si>
  <si>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</si>
  <si>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</si>
  <si>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</si>
  <si>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</si>
  <si>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</si>
  <si>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</si>
  <si>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</si>
  <si>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</si>
  <si>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</si>
  <si>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</si>
  <si>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</si>
  <si>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</si>
  <si>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</si>
  <si>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</si>
  <si>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</si>
  <si>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</si>
  <si>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</si>
  <si>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</si>
  <si>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</si>
  <si>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</si>
  <si>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</si>
  <si>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</si>
  <si>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</si>
  <si>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</si>
  <si>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</si>
  <si>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</si>
  <si>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</si>
  <si>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</si>
  <si>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</si>
  <si>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</si>
  <si>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</si>
  <si>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</si>
  <si>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</si>
  <si>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</si>
  <si>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</si>
  <si>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</si>
  <si>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</si>
  <si>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</si>
  <si>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</si>
  <si>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</si>
  <si>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</si>
  <si>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</si>
  <si>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</si>
  <si>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</si>
  <si>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</si>
  <si>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</si>
  <si>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</si>
  <si>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</si>
  <si>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</si>
  <si>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</si>
  <si>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</si>
  <si>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</si>
  <si>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</si>
  <si>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</si>
  <si>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</si>
  <si>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</si>
  <si>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</si>
  <si>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</si>
  <si>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</si>
  <si>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</si>
  <si>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</si>
  <si>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</si>
  <si>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</si>
  <si>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</si>
  <si>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</si>
  <si>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</si>
  <si>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</si>
  <si>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</si>
  <si>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</si>
  <si>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</si>
  <si>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</si>
  <si>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</si>
  <si>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</si>
  <si>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</si>
  <si>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</si>
  <si>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</si>
  <si>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</si>
  <si>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</si>
  <si>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</si>
  <si>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</si>
  <si>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</si>
  <si>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</si>
  <si>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</si>
  <si>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</si>
  <si>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</si>
  <si>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</si>
  <si>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</si>
  <si>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</si>
  <si>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</si>
  <si>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</si>
  <si>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</si>
  <si>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</si>
  <si>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</si>
  <si>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</si>
  <si>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</si>
  <si>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</si>
  <si>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</si>
  <si>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</si>
  <si>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</si>
  <si>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</si>
  <si>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</si>
  <si>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</si>
  <si>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</si>
  <si>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</si>
  <si>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</si>
  <si>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</si>
  <si>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</si>
  <si>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</si>
  <si>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</si>
  <si>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</si>
  <si>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</si>
  <si>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</si>
  <si>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</si>
  <si>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</si>
  <si>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</si>
  <si>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</si>
  <si>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</si>
  <si>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</si>
  <si>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</si>
  <si>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</si>
  <si>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</si>
  <si>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</si>
  <si>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</si>
  <si>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</si>
  <si>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</si>
  <si>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</si>
  <si>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</si>
  <si>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</si>
  <si>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</si>
  <si>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</si>
  <si>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</si>
  <si>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</si>
  <si>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</si>
  <si>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</si>
  <si>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</si>
  <si>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</si>
  <si>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</si>
  <si>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</si>
  <si>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</si>
  <si>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</si>
  <si>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</si>
  <si>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</si>
  <si>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</si>
  <si>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</si>
  <si>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</si>
  <si>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</si>
  <si>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</si>
  <si>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</si>
  <si>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</si>
  <si>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</si>
  <si>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</si>
  <si>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</si>
  <si>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</si>
  <si>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</si>
  <si>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</si>
  <si>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</si>
  <si>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</si>
  <si>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</si>
  <si>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</si>
  <si>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</si>
  <si>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</si>
  <si>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</si>
  <si>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</si>
  <si>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</si>
  <si>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</si>
  <si>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</si>
  <si>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</si>
  <si>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</si>
  <si>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</si>
  <si>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</si>
  <si>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</si>
  <si>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</si>
  <si>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</si>
  <si>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</si>
  <si>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</si>
  <si>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</si>
  <si>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</si>
  <si>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</si>
  <si>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</si>
  <si>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</si>
  <si>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</si>
  <si>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</si>
  <si>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</si>
  <si>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</si>
  <si>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</si>
  <si>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</si>
  <si>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</si>
  <si>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</si>
  <si>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</si>
  <si>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</si>
  <si>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</si>
  <si>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</si>
  <si>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</si>
  <si>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</si>
  <si>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</si>
  <si>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</si>
  <si>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</si>
  <si>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</si>
  <si>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</si>
  <si>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</si>
  <si>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</si>
  <si>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</si>
  <si>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</si>
  <si>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</si>
  <si>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</si>
  <si>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</si>
  <si>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</si>
  <si>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</si>
  <si>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</si>
  <si>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</si>
  <si>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</si>
  <si>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</si>
  <si>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</si>
  <si>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</si>
  <si>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</si>
  <si>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</si>
  <si>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</si>
  <si>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</si>
  <si>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</si>
  <si>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</si>
  <si>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</si>
  <si>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</si>
  <si>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</si>
  <si>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</si>
  <si>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</si>
  <si>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</si>
  <si>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</si>
  <si>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</si>
  <si>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</si>
  <si>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</si>
  <si>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</si>
  <si>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</si>
  <si>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</si>
  <si>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</si>
  <si>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</si>
  <si>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</si>
  <si>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</si>
  <si>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</si>
  <si>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</si>
  <si>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</si>
  <si>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</si>
  <si>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</si>
  <si>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</si>
  <si>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</si>
  <si>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</si>
  <si>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</si>
  <si>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</si>
  <si>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</si>
  <si>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</si>
  <si>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</si>
  <si>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</si>
  <si>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</si>
  <si>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</si>
  <si>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</si>
  <si>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</si>
  <si>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</si>
  <si>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</si>
  <si>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</si>
  <si>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</si>
  <si>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</si>
  <si>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</si>
  <si>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</si>
  <si>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</si>
  <si>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</si>
  <si>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</si>
  <si>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</si>
  <si>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</si>
  <si>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</si>
  <si>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</si>
  <si>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</si>
  <si>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</si>
  <si>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</si>
  <si>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</si>
  <si>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</si>
  <si>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</si>
  <si>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</si>
  <si>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</si>
  <si>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</si>
  <si>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</si>
  <si>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</si>
  <si>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</si>
  <si>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</si>
  <si>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</si>
  <si>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</si>
  <si>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</si>
  <si>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</si>
  <si>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</si>
  <si>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</si>
  <si>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</si>
  <si>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</si>
  <si>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</si>
  <si>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</si>
  <si>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</si>
  <si>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</si>
  <si>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</si>
  <si>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</si>
  <si>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</si>
  <si>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</si>
  <si>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</si>
  <si>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</si>
  <si>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</si>
  <si>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</si>
  <si>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</si>
  <si>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</si>
  <si>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</si>
  <si>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</si>
  <si>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</si>
  <si>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</si>
  <si>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</si>
  <si>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</si>
  <si>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</si>
  <si>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</si>
  <si>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</si>
  <si>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</si>
  <si>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</si>
  <si>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</si>
  <si>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</si>
  <si>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</si>
  <si>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</si>
  <si>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</si>
  <si>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</si>
  <si>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</si>
  <si>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</si>
  <si>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</si>
  <si>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</si>
  <si>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</si>
  <si>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</si>
  <si>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</si>
  <si>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</si>
  <si>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</si>
  <si>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</si>
  <si>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</si>
  <si>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</si>
  <si>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</si>
  <si>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</si>
  <si>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</si>
  <si>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</si>
  <si>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</si>
  <si>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</si>
  <si>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</si>
  <si>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</si>
  <si>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</si>
  <si>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</si>
  <si>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</si>
  <si>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</si>
  <si>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</si>
  <si>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</si>
  <si>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</si>
  <si>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</si>
  <si>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</si>
  <si>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</si>
  <si>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</si>
  <si>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</si>
  <si>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</si>
  <si>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</si>
  <si>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</si>
  <si>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</si>
  <si>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</si>
  <si>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</si>
  <si>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</si>
  <si>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</si>
  <si>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</si>
  <si>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</si>
  <si>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</si>
  <si>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</si>
  <si>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</si>
  <si>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</si>
  <si>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</si>
  <si>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</si>
  <si>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</si>
  <si>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</si>
  <si>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</si>
  <si>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</si>
  <si>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</si>
  <si>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</si>
  <si>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</si>
  <si>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</si>
  <si>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</si>
  <si>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</si>
  <si>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</si>
  <si>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</si>
  <si>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</si>
  <si>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</si>
  <si>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</si>
  <si>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</si>
  <si>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</si>
  <si>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</si>
  <si>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</si>
  <si>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</si>
  <si>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</si>
  <si>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</si>
  <si>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</si>
  <si>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</si>
  <si>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</si>
  <si>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</si>
  <si>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</si>
  <si>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</si>
  <si>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</si>
  <si>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</si>
  <si>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</si>
  <si>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</si>
  <si>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</si>
  <si>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</si>
  <si>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</si>
  <si>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</si>
  <si>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</si>
  <si>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</si>
  <si>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</si>
  <si>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</si>
  <si>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</si>
  <si>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</si>
  <si>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</si>
  <si>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</si>
  <si>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</si>
  <si>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</si>
  <si>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</si>
  <si>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</si>
  <si>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</si>
  <si>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</si>
  <si>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</si>
  <si>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</si>
  <si>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</si>
  <si>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</si>
  <si>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</si>
  <si>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</si>
  <si>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</si>
  <si>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</si>
  <si>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</si>
  <si>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</si>
  <si>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</si>
  <si>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</si>
  <si>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</si>
  <si>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</si>
  <si>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</si>
  <si>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</si>
  <si>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</si>
  <si>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</si>
  <si>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</si>
  <si>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</si>
  <si>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</si>
  <si>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</si>
  <si>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</si>
  <si>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</si>
  <si>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</si>
  <si>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</si>
  <si>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</si>
  <si>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</si>
  <si>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</si>
  <si>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</si>
  <si>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</si>
  <si>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</si>
  <si>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</si>
  <si>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</si>
  <si>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</si>
  <si>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</si>
  <si>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</si>
  <si>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</si>
  <si>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</si>
  <si>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</si>
  <si>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</si>
  <si>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</si>
  <si>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</si>
  <si>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</si>
  <si>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</si>
  <si>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</si>
  <si>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</si>
  <si>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</si>
  <si>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</si>
  <si>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</si>
  <si>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</si>
  <si>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</si>
  <si>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</si>
  <si>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</si>
  <si>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</si>
  <si>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</si>
  <si>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</si>
  <si>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</si>
  <si>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</si>
  <si>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</si>
  <si>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</si>
  <si>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</si>
  <si>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</si>
  <si>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</si>
  <si>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</si>
  <si>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</si>
  <si>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</si>
  <si>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</si>
  <si>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</si>
  <si>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</si>
  <si>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</si>
  <si>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</si>
  <si>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</si>
  <si>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</si>
  <si>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</si>
  <si>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</si>
  <si>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</si>
  <si>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</si>
  <si>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</si>
  <si>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</si>
  <si>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</si>
  <si>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</si>
  <si>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</si>
  <si>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</si>
  <si>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</si>
  <si>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</si>
  <si>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</si>
  <si>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</si>
  <si>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</si>
  <si>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</si>
  <si>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</si>
  <si>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</si>
  <si>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</si>
  <si>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</si>
  <si>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</si>
  <si>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</si>
  <si>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</si>
  <si>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</si>
  <si>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</si>
  <si>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</si>
  <si>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</si>
  <si>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</si>
  <si>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</si>
  <si>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</si>
  <si>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</si>
  <si>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</si>
  <si>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</si>
  <si>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</si>
  <si>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</si>
  <si>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</si>
  <si>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</si>
  <si>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</si>
  <si>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</si>
  <si>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</si>
  <si>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</si>
  <si>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</si>
  <si>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</si>
  <si>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</si>
  <si>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</si>
  <si>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</si>
  <si>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</si>
  <si>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</si>
  <si>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</si>
  <si>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</si>
  <si>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</si>
  <si>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</si>
  <si>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</si>
  <si>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</si>
  <si>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</si>
  <si>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</si>
  <si>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</si>
  <si>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</si>
  <si>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</si>
  <si>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</si>
  <si>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</si>
  <si>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</si>
  <si>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</si>
  <si>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</si>
  <si>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</si>
  <si>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</si>
  <si>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</si>
  <si>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</si>
  <si>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</si>
  <si>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</si>
  <si>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</si>
  <si>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</si>
  <si>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</si>
  <si>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</si>
  <si>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</si>
  <si>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</si>
  <si>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</si>
  <si>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</si>
  <si>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</si>
  <si>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</si>
  <si>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</si>
  <si>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</si>
  <si>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</si>
  <si>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</si>
  <si>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</si>
  <si>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</si>
  <si>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</si>
  <si>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</si>
  <si>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</si>
  <si>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</si>
  <si>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</si>
  <si>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</si>
  <si>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</si>
  <si>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</si>
  <si>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</si>
  <si>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</si>
  <si>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</si>
  <si>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</si>
  <si>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</si>
  <si>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</si>
  <si>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</si>
  <si>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</si>
  <si>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</si>
  <si>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</si>
  <si>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</si>
  <si>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</si>
  <si>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</si>
  <si>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</si>
  <si>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</si>
  <si>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</si>
  <si>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</si>
  <si>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</si>
  <si>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</si>
  <si>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</si>
  <si>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</si>
  <si>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</si>
  <si>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</si>
  <si>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</si>
  <si>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</si>
  <si>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</si>
  <si>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</si>
  <si>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</si>
  <si>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</si>
  <si>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</si>
  <si>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</si>
  <si>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</si>
  <si>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</si>
  <si>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</si>
  <si>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</si>
  <si>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</si>
  <si>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</si>
  <si>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</si>
  <si>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</si>
  <si>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</si>
  <si>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</si>
  <si>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</si>
  <si>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</si>
  <si>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</si>
  <si>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</si>
  <si>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</si>
  <si>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</si>
  <si>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</si>
  <si>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</si>
  <si>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</si>
  <si>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</si>
  <si>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</si>
  <si>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</si>
  <si>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</si>
  <si>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</si>
  <si>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</si>
  <si>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</si>
  <si>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</si>
  <si>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</si>
  <si>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</si>
  <si>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</si>
  <si>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</si>
  <si>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</si>
  <si>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</si>
  <si>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</si>
  <si>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</si>
  <si>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</si>
  <si>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</si>
  <si>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</si>
  <si>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</si>
  <si>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</si>
  <si>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</si>
  <si>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</si>
  <si>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</si>
  <si>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</si>
  <si>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</si>
  <si>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</si>
  <si>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</si>
  <si>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</si>
  <si>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</si>
  <si>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</si>
  <si>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</si>
  <si>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</si>
  <si>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</si>
  <si>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</si>
  <si>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</si>
  <si>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</si>
  <si>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</si>
  <si>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</si>
  <si>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</si>
  <si>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</si>
  <si>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</si>
  <si>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</si>
  <si>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</si>
  <si>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</si>
  <si>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</si>
  <si>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</si>
  <si>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</si>
  <si>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</si>
  <si>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</si>
  <si>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</si>
  <si>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</si>
  <si>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</si>
  <si>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</si>
  <si>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</si>
  <si>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</si>
  <si>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</si>
  <si>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</si>
  <si>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</si>
  <si>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</si>
  <si>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</si>
  <si>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</si>
  <si>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</si>
  <si>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</si>
  <si>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</si>
  <si>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</si>
  <si>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</si>
  <si>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</si>
  <si>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</si>
  <si>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</si>
  <si>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</si>
  <si>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</si>
  <si>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</si>
  <si>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</si>
  <si>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</si>
  <si>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</si>
  <si>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</si>
  <si>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</si>
  <si>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</si>
  <si>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</si>
  <si>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</si>
  <si>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</si>
  <si>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</si>
  <si>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</si>
  <si>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</si>
  <si>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</si>
  <si>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</si>
  <si>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</si>
  <si>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</si>
  <si>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</si>
  <si>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</si>
  <si>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</si>
  <si>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</si>
  <si>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</si>
  <si>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</si>
  <si>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</si>
  <si>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</si>
  <si>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</si>
  <si>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</si>
  <si>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</si>
  <si>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</si>
  <si>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</si>
  <si>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</si>
  <si>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</si>
  <si>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</si>
  <si>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</si>
  <si>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</si>
  <si>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</si>
  <si>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</si>
  <si>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</si>
  <si>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</si>
  <si>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</si>
  <si>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</si>
  <si>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</si>
  <si>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</si>
  <si>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</si>
  <si>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</si>
  <si>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</si>
  <si>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</si>
  <si>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</si>
  <si>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</si>
  <si>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</si>
  <si>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</si>
  <si>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</si>
  <si>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</si>
  <si>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</si>
  <si>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</si>
  <si>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</si>
  <si>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</si>
  <si>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</si>
  <si>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</si>
  <si>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</si>
  <si>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</si>
  <si>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</si>
  <si>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</si>
  <si>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</si>
  <si>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</si>
  <si>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</si>
  <si>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</si>
  <si>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</si>
  <si>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</si>
  <si>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</si>
  <si>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</si>
  <si>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</si>
  <si>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</si>
  <si>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</si>
  <si>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</si>
  <si>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</si>
  <si>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</si>
  <si>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</si>
  <si>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</si>
  <si>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</si>
  <si>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</si>
  <si>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</si>
  <si>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</si>
  <si>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</si>
  <si>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</si>
  <si>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</si>
  <si>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</si>
  <si>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</si>
  <si>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</si>
  <si>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</si>
  <si>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</si>
  <si>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</si>
  <si>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</si>
  <si>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</si>
  <si>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</si>
  <si>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</si>
  <si>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</si>
  <si>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</si>
  <si>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</si>
  <si>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</si>
  <si>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</si>
  <si>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</si>
  <si>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</si>
  <si>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</si>
  <si>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</si>
  <si>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</si>
  <si>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</si>
  <si>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</si>
  <si>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</si>
  <si>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</si>
  <si>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</si>
  <si>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</si>
  <si>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</si>
  <si>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</si>
  <si>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</si>
  <si>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</si>
  <si>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</si>
  <si>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</si>
  <si>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</si>
  <si>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</si>
  <si>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</si>
  <si>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</si>
  <si>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</si>
  <si>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</si>
  <si>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</si>
  <si>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</si>
  <si>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</si>
  <si>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</si>
  <si>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</si>
  <si>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</si>
  <si>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</si>
  <si>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</si>
  <si>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</si>
  <si>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</si>
  <si>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</si>
  <si>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</si>
  <si>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</si>
  <si>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</si>
  <si>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</si>
  <si>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</si>
  <si>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</si>
  <si>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</si>
  <si>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</si>
  <si>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</si>
  <si>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</si>
  <si>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</si>
  <si>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</si>
  <si>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</si>
  <si>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</si>
  <si>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</si>
  <si>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</si>
  <si>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</si>
  <si>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</si>
  <si>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</si>
  <si>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</si>
  <si>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</si>
  <si>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</si>
  <si>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</si>
  <si>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</si>
  <si>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</si>
  <si>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</si>
  <si>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</si>
  <si>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</si>
  <si>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</si>
  <si>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</si>
  <si>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</si>
  <si>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</si>
  <si>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</si>
  <si>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</si>
  <si>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</si>
  <si>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</si>
  <si>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</si>
  <si>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</si>
  <si>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</si>
  <si>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</si>
  <si>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</si>
  <si>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</si>
  <si>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</si>
  <si>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</si>
  <si>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</si>
  <si>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</si>
  <si>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</si>
  <si>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</si>
  <si>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</si>
  <si>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</si>
  <si>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</si>
  <si>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</si>
  <si>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</si>
  <si>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</si>
  <si>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</si>
  <si>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</si>
  <si>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</si>
  <si>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</si>
  <si>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</si>
  <si>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</si>
  <si>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</si>
  <si>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</si>
  <si>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</si>
  <si>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</si>
  <si>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</si>
  <si>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</si>
  <si>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</si>
  <si>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</si>
  <si>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</si>
  <si>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</si>
  <si>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</si>
  <si>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</si>
  <si>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</si>
  <si>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</si>
  <si>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</si>
  <si>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</si>
  <si>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</si>
  <si>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</si>
  <si>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</si>
  <si>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</si>
  <si>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</si>
  <si>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</si>
  <si>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</si>
  <si>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</si>
  <si>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</si>
  <si>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</si>
  <si>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</si>
  <si>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</si>
  <si>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</si>
  <si>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</si>
  <si>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</si>
  <si>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</si>
  <si>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</si>
  <si>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</si>
  <si>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</si>
  <si>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</si>
  <si>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</si>
  <si>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</si>
  <si>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</si>
  <si>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</si>
  <si>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</si>
  <si>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</si>
  <si>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</si>
  <si>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</si>
  <si>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</si>
  <si>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</si>
  <si>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</si>
  <si>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</si>
  <si>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</si>
  <si>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</si>
  <si>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</si>
  <si>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</si>
  <si>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</si>
  <si>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</si>
  <si>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</si>
  <si>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</si>
  <si>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</si>
  <si>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</si>
  <si>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</si>
  <si>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</si>
  <si>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</si>
  <si>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</si>
  <si>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</si>
  <si>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</si>
  <si>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</si>
  <si>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</si>
  <si>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</si>
  <si>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</si>
  <si>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</si>
  <si>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</si>
  <si>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</si>
  <si>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</si>
  <si>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</si>
  <si>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</si>
  <si>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</si>
  <si>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</si>
  <si>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</si>
  <si>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</si>
  <si>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</si>
  <si>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</si>
  <si>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</si>
  <si>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</si>
  <si>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</si>
  <si>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</si>
  <si>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</si>
  <si>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</si>
  <si>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</si>
  <si>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</si>
  <si>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</si>
  <si>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</si>
  <si>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</si>
  <si>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</si>
  <si>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</si>
  <si>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</si>
  <si>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</si>
  <si>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</si>
  <si>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</si>
  <si>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</si>
  <si>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</si>
  <si>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</si>
  <si>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</si>
  <si>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</si>
  <si>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</si>
  <si>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</si>
  <si>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</si>
  <si>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</si>
  <si>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</si>
  <si>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</si>
  <si>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</si>
  <si>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</si>
  <si>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</si>
  <si>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</si>
  <si>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</si>
  <si>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</si>
  <si>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</si>
  <si>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</si>
  <si>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</si>
  <si>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</si>
  <si>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</si>
  <si>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</si>
  <si>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</si>
  <si>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</si>
  <si>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</si>
  <si>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</si>
  <si>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</si>
  <si>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</si>
  <si>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</si>
  <si>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</si>
  <si>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</si>
  <si>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</si>
  <si>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</si>
  <si>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</si>
  <si>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</si>
  <si>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</si>
  <si>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</si>
  <si>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</si>
  <si>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</si>
  <si>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</si>
  <si>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</si>
  <si>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</si>
  <si>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</si>
  <si>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</si>
  <si>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</si>
  <si>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</si>
  <si>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</si>
  <si>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</si>
  <si>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</si>
  <si>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</si>
  <si>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</si>
  <si>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</si>
  <si>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</si>
  <si>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</si>
  <si>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</si>
  <si>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</si>
  <si>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</si>
  <si>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</si>
  <si>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</si>
  <si>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</si>
  <si>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</si>
  <si>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</si>
  <si>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</si>
  <si>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</si>
  <si>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</si>
  <si>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</si>
  <si>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</si>
  <si>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</si>
  <si>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</si>
  <si>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</si>
  <si>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</si>
  <si>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</si>
  <si>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</si>
  <si>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</si>
  <si>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</si>
  <si>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</si>
  <si>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</si>
  <si>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</si>
  <si>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</si>
  <si>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</si>
  <si>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</si>
  <si>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</si>
  <si>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</si>
  <si>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</si>
  <si>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</si>
  <si>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</si>
  <si>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</si>
  <si>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</si>
  <si>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</si>
  <si>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</si>
  <si>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</si>
  <si>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</si>
  <si>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</si>
  <si>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</si>
  <si>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</si>
  <si>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</si>
  <si>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</si>
  <si>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</si>
  <si>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</si>
  <si>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</si>
  <si>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</si>
  <si>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</si>
  <si>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</si>
  <si>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</si>
  <si>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</si>
  <si>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</si>
  <si>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</si>
  <si>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</si>
  <si>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</si>
  <si>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</si>
  <si>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</si>
  <si>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</si>
  <si>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</si>
  <si>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</si>
  <si>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</si>
  <si>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</si>
  <si>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</si>
  <si>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</si>
  <si>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</si>
  <si>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</si>
  <si>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</si>
  <si>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</si>
  <si>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</si>
  <si>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</si>
  <si>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</si>
  <si>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</si>
  <si>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</si>
  <si>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</si>
  <si>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</si>
  <si>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</si>
  <si>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</si>
  <si>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</si>
  <si>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</si>
  <si>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</si>
  <si>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</si>
  <si>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</si>
  <si>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</si>
  <si>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</si>
  <si>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</si>
  <si>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</si>
  <si>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</si>
  <si>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</si>
  <si>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</si>
  <si>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</si>
  <si>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</si>
  <si>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</si>
  <si>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</si>
  <si>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</si>
  <si>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</si>
  <si>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</si>
  <si>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</si>
  <si>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</si>
  <si>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</si>
  <si>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</si>
  <si>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</si>
  <si>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</si>
  <si>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</si>
  <si>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</si>
  <si>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</si>
  <si>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</si>
  <si>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</si>
  <si>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</si>
  <si>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</si>
  <si>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</si>
  <si>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</si>
  <si>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</si>
  <si>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</si>
  <si>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</si>
  <si>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</si>
  <si>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</si>
  <si>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</si>
  <si>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</si>
  <si>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</si>
  <si>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</si>
  <si>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</si>
  <si>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</si>
  <si>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</si>
  <si>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</si>
  <si>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</si>
  <si>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</si>
  <si>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</si>
  <si>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</si>
  <si>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</si>
  <si>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</si>
  <si>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</si>
  <si>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</si>
  <si>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</si>
  <si>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</si>
  <si>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</si>
  <si>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</si>
  <si>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</si>
  <si>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</si>
  <si>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</si>
  <si>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</si>
  <si>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</si>
  <si>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</si>
  <si>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</si>
  <si>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</si>
  <si>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</si>
  <si>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</si>
  <si>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</si>
  <si>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</si>
  <si>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</si>
  <si>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</si>
  <si>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</si>
  <si>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</si>
  <si>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</si>
  <si>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</si>
  <si>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</si>
  <si>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</si>
  <si>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</si>
  <si>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</si>
  <si>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</si>
  <si>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</si>
  <si>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</si>
  <si>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</si>
  <si>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</si>
  <si>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</si>
  <si>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</si>
  <si>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</si>
  <si>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</si>
  <si>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</si>
  <si>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</si>
  <si>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</si>
  <si>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</si>
  <si>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</si>
  <si>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</si>
  <si>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</si>
  <si>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</si>
  <si>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</si>
  <si>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</si>
  <si>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</si>
  <si>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</si>
  <si>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</si>
  <si>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</si>
  <si>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</si>
  <si>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</si>
  <si>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</si>
  <si>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</si>
  <si>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</si>
  <si>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</si>
  <si>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</si>
  <si>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</si>
  <si>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</si>
  <si>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</si>
  <si>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</si>
  <si>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</si>
  <si>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</si>
  <si>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</si>
  <si>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</si>
  <si>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</si>
  <si>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</si>
  <si>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</si>
  <si>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</si>
  <si>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</si>
  <si>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</si>
  <si>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</si>
  <si>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</si>
  <si>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</si>
  <si>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</si>
  <si>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</si>
  <si>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</si>
  <si>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</si>
  <si>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</si>
  <si>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</si>
  <si>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</si>
  <si>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</si>
  <si>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</si>
  <si>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</si>
  <si>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</si>
  <si>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</si>
  <si>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</si>
  <si>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</si>
  <si>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</si>
  <si>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</si>
  <si>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</si>
  <si>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</si>
  <si>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</si>
  <si>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</si>
  <si>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</si>
  <si>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</si>
  <si>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</si>
  <si>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</si>
  <si>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</si>
  <si>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</si>
  <si>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</si>
  <si>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</si>
  <si>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</si>
  <si>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</si>
  <si>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</si>
  <si>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</si>
  <si>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</si>
  <si>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</si>
  <si>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</si>
  <si>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</si>
  <si>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</si>
  <si>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</si>
  <si>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</si>
  <si>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</si>
  <si>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</si>
  <si>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</si>
  <si>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</si>
  <si>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</si>
  <si>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</si>
  <si>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</si>
  <si>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</si>
  <si>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</si>
  <si>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</si>
  <si>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</si>
  <si>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</si>
  <si>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</si>
  <si>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</si>
  <si>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</si>
  <si>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</si>
  <si>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</si>
  <si>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</si>
  <si>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</si>
  <si>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</si>
  <si>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</si>
  <si>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</si>
  <si>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</si>
  <si>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</si>
  <si>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</si>
  <si>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</si>
  <si>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</si>
  <si>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</si>
  <si>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</si>
  <si>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</si>
  <si>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</si>
  <si>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</si>
  <si>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</si>
  <si>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</si>
  <si>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</si>
  <si>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</si>
  <si>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</si>
  <si>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</si>
  <si>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</si>
  <si>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</si>
  <si>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</si>
  <si>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</si>
  <si>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</si>
  <si>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</si>
  <si>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</si>
  <si>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</si>
  <si>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</si>
  <si>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</si>
  <si>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</si>
  <si>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</si>
  <si>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</si>
  <si>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</si>
  <si>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</si>
  <si>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</si>
  <si>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</si>
  <si>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</si>
  <si>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</si>
  <si>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</si>
  <si>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</si>
  <si>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</si>
  <si>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</si>
  <si>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</si>
  <si>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</si>
  <si>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</si>
  <si>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</si>
  <si>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</si>
  <si>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</si>
  <si>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</si>
  <si>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</si>
  <si>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</si>
  <si>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</si>
  <si>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</si>
  <si>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</si>
  <si>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</si>
  <si>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</si>
  <si>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</si>
  <si>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</si>
  <si>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</si>
  <si>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</si>
  <si>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</si>
  <si>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</si>
  <si>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</si>
  <si>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</si>
  <si>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</si>
  <si>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</si>
  <si>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</si>
  <si>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</si>
  <si>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</si>
  <si>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</si>
  <si>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</si>
  <si>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</si>
  <si>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</si>
  <si>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</si>
  <si>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</si>
  <si>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</si>
  <si>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</si>
  <si>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</si>
  <si>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</si>
  <si>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</si>
  <si>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</si>
  <si>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</si>
  <si>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</si>
  <si>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</si>
  <si>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</si>
  <si>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</si>
  <si>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</si>
  <si>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</si>
  <si>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</si>
  <si>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</si>
  <si>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</si>
  <si>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</si>
  <si>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</si>
  <si>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</si>
  <si>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</si>
  <si>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</si>
  <si>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</si>
  <si>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</si>
  <si>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</si>
  <si>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</si>
  <si>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</si>
  <si>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</si>
  <si>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</si>
  <si>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</si>
  <si>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</si>
  <si>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</si>
  <si>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</si>
  <si>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</si>
  <si>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</si>
  <si>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</si>
  <si>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</si>
  <si>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</si>
  <si>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</si>
  <si>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</si>
  <si>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</si>
  <si>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</si>
  <si>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</si>
  <si>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</si>
  <si>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</si>
  <si>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</si>
  <si>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</si>
  <si>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</si>
  <si>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</si>
  <si>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</si>
  <si>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</si>
  <si>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</si>
  <si>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</si>
  <si>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</si>
  <si>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</si>
  <si>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</si>
  <si>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</si>
  <si>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</si>
  <si>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</si>
  <si>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</si>
  <si>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</si>
  <si>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</si>
  <si>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</si>
  <si>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</si>
  <si>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</si>
  <si>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</si>
  <si>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</si>
  <si>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</si>
  <si>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</si>
  <si>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</si>
  <si>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</si>
  <si>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</si>
  <si>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</si>
  <si>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</si>
  <si>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</si>
  <si>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</si>
  <si>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</si>
  <si>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</si>
  <si>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</si>
  <si>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</si>
  <si>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</si>
  <si>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</si>
  <si>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</si>
  <si>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</si>
  <si>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</si>
  <si>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</si>
  <si>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</si>
  <si>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</si>
  <si>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</si>
  <si>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</si>
  <si>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</si>
  <si>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</si>
  <si>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</si>
  <si>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</si>
  <si>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</si>
  <si>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</si>
  <si>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</si>
  <si>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</si>
  <si>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</si>
  <si>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</si>
  <si>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</si>
  <si>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</si>
  <si>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</si>
  <si>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</si>
  <si>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</si>
  <si>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</si>
  <si>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</si>
  <si>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</si>
  <si>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</si>
  <si>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</si>
  <si>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</si>
  <si>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</si>
  <si>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</si>
  <si>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</si>
  <si>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</si>
  <si>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</si>
  <si>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</si>
  <si>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</si>
  <si>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</si>
  <si>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</si>
  <si>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</si>
  <si>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</si>
  <si>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</si>
  <si>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</si>
  <si>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</si>
  <si>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</si>
  <si>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</si>
  <si>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</si>
  <si>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</si>
  <si>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</si>
  <si>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</si>
  <si>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</si>
  <si>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</si>
  <si>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</si>
  <si>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</si>
  <si>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</si>
  <si>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</si>
  <si>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</si>
  <si>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</si>
  <si>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</si>
  <si>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</si>
  <si>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</si>
  <si>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</si>
  <si>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</si>
  <si>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</si>
  <si>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</si>
  <si>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</si>
  <si>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</si>
  <si>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</si>
  <si>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</si>
  <si>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</si>
  <si>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</si>
  <si>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</si>
  <si>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</si>
  <si>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</si>
  <si>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</si>
  <si>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</si>
  <si>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</si>
  <si>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</si>
  <si>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</si>
  <si>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</si>
  <si>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</si>
  <si>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</si>
  <si>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</si>
  <si>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</si>
  <si>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</si>
  <si>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</si>
  <si>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</si>
  <si>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</si>
  <si>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</si>
  <si>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</si>
  <si>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</si>
  <si>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</si>
  <si>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</si>
  <si>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</si>
  <si>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</si>
  <si>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</si>
  <si>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</si>
  <si>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</si>
  <si>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</si>
  <si>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</si>
  <si>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</si>
  <si>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</si>
  <si>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</si>
  <si>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</si>
  <si>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</si>
  <si>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</si>
  <si>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</si>
  <si>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</si>
  <si>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</si>
  <si>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</si>
  <si>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</si>
  <si>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</si>
  <si>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</si>
  <si>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</si>
  <si>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</si>
  <si>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</si>
  <si>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</si>
  <si>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</si>
  <si>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</si>
  <si>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</si>
  <si>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</si>
  <si>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</si>
  <si>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</si>
  <si>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</si>
  <si>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</si>
  <si>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</si>
  <si>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</si>
  <si>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</si>
  <si>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</si>
  <si>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</si>
  <si>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</si>
  <si>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</si>
  <si>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</si>
  <si>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</si>
  <si>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</si>
  <si>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</si>
  <si>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</si>
  <si>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</si>
  <si>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</si>
  <si>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</si>
  <si>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</si>
  <si>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</si>
  <si>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</si>
  <si>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</si>
  <si>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</si>
  <si>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</si>
  <si>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</si>
  <si>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</si>
  <si>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</si>
  <si>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</si>
  <si>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</si>
  <si>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</si>
  <si>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</si>
  <si>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</si>
  <si>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</si>
  <si>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</si>
  <si>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</si>
  <si>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</si>
  <si>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</si>
  <si>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</si>
  <si>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</si>
  <si>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</si>
  <si>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</si>
  <si>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</si>
  <si>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</si>
  <si>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</si>
  <si>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</si>
  <si>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</si>
  <si>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</si>
  <si>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</si>
  <si>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</si>
  <si>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</si>
  <si>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</si>
  <si>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</si>
  <si>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</si>
  <si>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</si>
  <si>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</si>
  <si>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</si>
  <si>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</si>
  <si>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</si>
  <si>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</si>
  <si>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</si>
  <si>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</si>
  <si>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</si>
  <si>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</si>
  <si>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</si>
  <si>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</si>
  <si>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</si>
  <si>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</si>
  <si>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</si>
  <si>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</si>
  <si>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</si>
  <si>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</si>
  <si>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</si>
  <si>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</si>
  <si>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</si>
  <si>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</si>
  <si>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</si>
  <si>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</si>
  <si>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</si>
  <si>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</si>
  <si>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</si>
  <si>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</si>
  <si>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</si>
  <si>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</si>
  <si>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</si>
  <si>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</si>
  <si>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</si>
  <si>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</si>
  <si>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</si>
  <si>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</si>
  <si>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</si>
  <si>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</si>
  <si>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</si>
  <si>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</si>
  <si>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</si>
  <si>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</si>
  <si>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</si>
  <si>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</si>
  <si>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</si>
  <si>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</si>
  <si>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</si>
  <si>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</si>
  <si>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</si>
  <si>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</si>
  <si>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</si>
  <si>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</si>
  <si>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</si>
  <si>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</si>
  <si>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</si>
  <si>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</si>
  <si>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</si>
  <si>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</si>
  <si>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</si>
  <si>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</si>
  <si>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</si>
  <si>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</si>
  <si>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</si>
  <si>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</si>
  <si>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</si>
  <si>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</si>
  <si>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</si>
  <si>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</si>
  <si>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</si>
  <si>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</si>
  <si>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</si>
  <si>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</si>
  <si>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</si>
  <si>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</si>
  <si>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</si>
  <si>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</si>
  <si>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</si>
  <si>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</si>
  <si>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</si>
  <si>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</si>
  <si>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</si>
  <si>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</si>
  <si>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</si>
  <si>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</si>
  <si>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</si>
  <si>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</si>
  <si>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</si>
  <si>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</si>
  <si>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</si>
  <si>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</si>
  <si>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</si>
  <si>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</si>
  <si>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</si>
  <si>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</si>
  <si>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</si>
  <si>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</si>
  <si>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</si>
  <si>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</si>
  <si>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</si>
  <si>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</si>
  <si>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</si>
  <si>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</si>
  <si>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</si>
  <si>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</si>
  <si>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</si>
  <si>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</si>
  <si>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</si>
  <si>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</si>
  <si>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</si>
  <si>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</si>
  <si>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</si>
  <si>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</si>
  <si>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</si>
  <si>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</si>
  <si>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</si>
  <si>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</si>
  <si>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</si>
  <si>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</si>
  <si>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</si>
  <si>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</si>
  <si>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</si>
  <si>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</si>
  <si>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</si>
  <si>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</si>
  <si>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</si>
  <si>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</si>
  <si>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</si>
  <si>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</si>
  <si>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</si>
  <si>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</si>
  <si>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</si>
  <si>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</si>
  <si>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</si>
  <si>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</si>
  <si>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</si>
  <si>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</si>
  <si>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</si>
  <si>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</si>
  <si>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</si>
  <si>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</si>
  <si>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</si>
  <si>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</si>
  <si>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</si>
  <si>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</si>
  <si>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</si>
  <si>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</si>
  <si>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</si>
  <si>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</si>
  <si>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</si>
  <si>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</si>
  <si>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</si>
  <si>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</si>
  <si>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</si>
  <si>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</si>
  <si>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</si>
  <si>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</si>
  <si>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</si>
  <si>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</si>
  <si>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</si>
  <si>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</si>
  <si>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</si>
  <si>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</si>
  <si>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</si>
  <si>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</si>
  <si>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</si>
  <si>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</si>
  <si>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</si>
  <si>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</si>
  <si>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</si>
  <si>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</si>
  <si>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</si>
  <si>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</si>
  <si>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</si>
  <si>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</si>
  <si>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</si>
  <si>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</si>
  <si>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</si>
  <si>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</si>
  <si>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</si>
  <si>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</si>
  <si>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</si>
  <si>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</si>
  <si>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</si>
  <si>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</si>
  <si>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</si>
  <si>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</si>
  <si>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</si>
  <si>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</si>
  <si>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</si>
  <si>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</si>
  <si>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</si>
  <si>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</si>
  <si>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</si>
  <si>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</si>
  <si>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</si>
  <si>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</si>
  <si>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</si>
  <si>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</si>
  <si>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</si>
  <si>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</si>
  <si>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</si>
  <si>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</si>
  <si>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</si>
  <si>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</si>
  <si>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</si>
  <si>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</si>
  <si>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</si>
  <si>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</si>
  <si>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</si>
  <si>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</si>
  <si>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</si>
  <si>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</si>
  <si>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</si>
  <si>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</si>
  <si>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</si>
  <si>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</si>
  <si>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</si>
  <si>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</si>
  <si>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</si>
  <si>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</si>
  <si>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</si>
  <si>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</si>
  <si>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</si>
  <si>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</si>
  <si>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</si>
  <si>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</si>
  <si>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</si>
  <si>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</si>
  <si>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</si>
  <si>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</si>
  <si>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</si>
  <si>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</si>
  <si>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</si>
  <si>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</si>
  <si>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</si>
  <si>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</si>
  <si>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</si>
  <si>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</si>
  <si>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</si>
  <si>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</si>
  <si>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</si>
  <si>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</si>
  <si>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</si>
  <si>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</si>
  <si>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</si>
  <si>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</si>
  <si>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</si>
  <si>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</si>
  <si>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</si>
  <si>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</si>
  <si>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</si>
  <si>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</si>
  <si>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</si>
  <si>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</si>
  <si>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</si>
  <si>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</si>
  <si>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</si>
  <si>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</si>
  <si>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</si>
  <si>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</si>
  <si>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</si>
  <si>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</si>
  <si>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</si>
  <si>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</si>
  <si>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</si>
  <si>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</si>
  <si>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</si>
  <si>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</si>
  <si>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</si>
  <si>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</si>
  <si>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</si>
  <si>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</si>
  <si>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</si>
  <si>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</si>
  <si>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</si>
  <si>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</si>
  <si>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</si>
  <si>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</si>
  <si>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</si>
  <si>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</si>
  <si>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</si>
  <si>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</si>
  <si>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</si>
  <si>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</si>
  <si>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</si>
  <si>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</si>
  <si>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</si>
  <si>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</si>
  <si>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</si>
  <si>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</si>
  <si>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</si>
  <si>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</si>
  <si>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</si>
  <si>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</si>
  <si>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</si>
  <si>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</si>
  <si>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</si>
  <si>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</si>
  <si>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</si>
  <si>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</si>
  <si>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</si>
  <si>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</si>
  <si>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</si>
  <si>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</si>
  <si>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</si>
  <si>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</si>
  <si>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</si>
  <si>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</si>
  <si>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</si>
  <si>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</si>
  <si>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</si>
  <si>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</si>
  <si>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</si>
  <si>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</si>
  <si>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</si>
  <si>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</si>
  <si>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</si>
  <si>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</si>
  <si>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</si>
  <si>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</si>
  <si>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</si>
  <si>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</si>
  <si>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</si>
  <si>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</si>
  <si>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</si>
  <si>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</si>
  <si>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</si>
  <si>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</si>
  <si>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</si>
  <si>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</si>
  <si>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</si>
  <si>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</si>
  <si>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</si>
  <si>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</si>
  <si>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</si>
  <si>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</si>
  <si>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</si>
  <si>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</si>
  <si>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</si>
  <si>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</si>
  <si>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</si>
  <si>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</si>
  <si>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</si>
  <si>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</si>
  <si>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</si>
  <si>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</si>
  <si>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</si>
  <si>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</si>
  <si>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</si>
  <si>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</si>
  <si>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</si>
  <si>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</si>
  <si>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</si>
  <si>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</si>
  <si>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</si>
  <si>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</si>
  <si>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</si>
  <si>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</si>
  <si>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</si>
  <si>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</si>
  <si>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</si>
  <si>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</si>
  <si>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</si>
  <si>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</si>
  <si>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</si>
  <si>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</si>
  <si>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</si>
  <si>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</si>
  <si>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</si>
  <si>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</si>
  <si>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</si>
  <si>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</si>
  <si>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</si>
  <si>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</si>
  <si>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</si>
  <si>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</si>
  <si>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</si>
  <si>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</si>
  <si>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</si>
  <si>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</si>
  <si>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</si>
  <si>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</si>
  <si>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</si>
  <si>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</si>
  <si>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</si>
  <si>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</si>
  <si>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</si>
  <si>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</si>
  <si>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</si>
  <si>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</si>
  <si>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</si>
  <si>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</si>
  <si>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</si>
  <si>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</si>
  <si>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</si>
  <si>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</si>
  <si>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</si>
  <si>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</si>
  <si>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</si>
  <si>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</si>
  <si>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</si>
  <si>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</si>
  <si>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</si>
  <si>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</si>
  <si>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</si>
  <si>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</si>
  <si>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</si>
  <si>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</si>
  <si>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</si>
  <si>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</si>
  <si>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</si>
  <si>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</si>
  <si>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</si>
  <si>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</si>
  <si>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</si>
  <si>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</si>
  <si>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</si>
  <si>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</si>
  <si>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</si>
  <si>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</si>
  <si>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</si>
  <si>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</si>
  <si>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</si>
  <si>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</si>
  <si>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</si>
  <si>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</si>
  <si>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</si>
  <si>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</si>
  <si>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</si>
  <si>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</si>
  <si>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</si>
  <si>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</si>
  <si>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</si>
  <si>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</si>
  <si>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</si>
  <si>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</si>
  <si>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</si>
  <si>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</si>
  <si>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</si>
  <si>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</si>
  <si>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</si>
  <si>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</si>
  <si>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</si>
  <si>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</si>
  <si>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</si>
  <si>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</si>
  <si>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</si>
  <si>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</si>
  <si>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</si>
  <si>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</si>
  <si>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</si>
  <si>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</si>
  <si>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</si>
  <si>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</si>
  <si>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</si>
  <si>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</si>
  <si>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</si>
  <si>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</si>
  <si>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</si>
  <si>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</si>
  <si>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</si>
  <si>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</si>
  <si>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</si>
  <si>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</si>
  <si>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</si>
  <si>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</si>
  <si>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</si>
  <si>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</si>
  <si>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</si>
  <si>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</si>
  <si>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</si>
  <si>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</si>
  <si>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</si>
  <si>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</si>
  <si>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</si>
  <si>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</si>
  <si>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</si>
  <si>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</si>
  <si>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</si>
  <si>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</si>
  <si>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</si>
  <si>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</si>
  <si>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</si>
  <si>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</si>
  <si>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</si>
  <si>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</si>
  <si>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</si>
  <si>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</si>
  <si>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</si>
  <si>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</si>
  <si>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</si>
  <si>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</si>
  <si>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</si>
  <si>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</si>
  <si>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</si>
  <si>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</si>
  <si>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</si>
  <si>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</si>
  <si>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</si>
  <si>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</si>
  <si>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</si>
  <si>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</si>
  <si>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</si>
  <si>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</si>
  <si>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</si>
  <si>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</si>
  <si>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</si>
  <si>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</si>
  <si>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</si>
  <si>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</si>
  <si>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</si>
  <si>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</si>
  <si>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</si>
  <si>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</si>
  <si>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</si>
  <si>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</si>
  <si>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</si>
  <si>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</si>
  <si>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</si>
  <si>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</si>
  <si>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</si>
  <si>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</si>
  <si>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</si>
  <si>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</si>
  <si>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</si>
  <si>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</si>
  <si>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</si>
  <si>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</si>
  <si>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</si>
  <si>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</si>
  <si>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</si>
  <si>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</si>
  <si>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</si>
  <si>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</si>
  <si>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</si>
  <si>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</si>
  <si>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</si>
  <si>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</si>
  <si>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</si>
  <si>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</si>
  <si>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</si>
  <si>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</si>
  <si>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</si>
  <si>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</si>
  <si>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</si>
  <si>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</si>
  <si>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</si>
  <si>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</si>
  <si>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</si>
  <si>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</si>
  <si>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</si>
  <si>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</si>
  <si>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</si>
  <si>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</si>
  <si>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</si>
  <si>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</si>
  <si>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</si>
  <si>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</si>
  <si>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</si>
  <si>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</si>
  <si>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</si>
  <si>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</si>
  <si>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</si>
  <si>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</si>
  <si>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</si>
  <si>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</si>
  <si>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</si>
  <si>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</si>
  <si>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</si>
  <si>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</si>
  <si>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</si>
  <si>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</si>
  <si>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</si>
  <si>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</si>
  <si>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</si>
  <si>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</si>
  <si>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</si>
  <si>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</si>
  <si>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</si>
  <si>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</si>
  <si>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</si>
  <si>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</si>
  <si>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</si>
  <si>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</si>
  <si>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</si>
  <si>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</si>
  <si>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</si>
  <si>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</si>
  <si>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</si>
  <si>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</si>
  <si>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</si>
  <si>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</si>
  <si>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</si>
  <si>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</si>
  <si>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</si>
  <si>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</si>
  <si>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</si>
  <si>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</si>
  <si>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</si>
  <si>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</si>
  <si>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</si>
  <si>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</si>
  <si>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</si>
  <si>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</si>
  <si>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</si>
  <si>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</si>
  <si>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</si>
  <si>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</si>
  <si>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</si>
  <si>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</si>
  <si>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</si>
  <si>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</si>
  <si>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</si>
  <si>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</si>
  <si>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</si>
  <si>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</si>
  <si>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</si>
  <si>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</si>
  <si>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</si>
  <si>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</si>
  <si>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</si>
  <si>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</si>
  <si>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</si>
  <si>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</si>
  <si>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</si>
  <si>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</si>
  <si>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</si>
  <si>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</si>
  <si>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</si>
  <si>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</si>
  <si>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</si>
  <si>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</si>
  <si>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</si>
  <si>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</si>
  <si>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</si>
  <si>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</si>
  <si>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</si>
  <si>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</si>
  <si>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</si>
  <si>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</si>
  <si>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</si>
  <si>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</si>
  <si>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</si>
  <si>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</si>
  <si>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</si>
  <si>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</si>
  <si>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</si>
  <si>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</si>
  <si>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</si>
  <si>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</si>
  <si>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</si>
  <si>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</si>
  <si>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</si>
  <si>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</si>
  <si>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</si>
  <si>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</si>
  <si>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</si>
  <si>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</si>
  <si>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</si>
  <si>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</si>
  <si>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</si>
  <si>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</si>
  <si>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</si>
  <si>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</si>
  <si>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</si>
  <si>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</si>
  <si>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</si>
  <si>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</si>
  <si>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</si>
  <si>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</si>
  <si>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</si>
  <si>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</si>
  <si>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</si>
  <si>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</si>
  <si>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</si>
  <si>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</si>
  <si>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</si>
  <si>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</si>
  <si>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</si>
  <si>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</si>
  <si>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</si>
  <si>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</si>
  <si>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</si>
  <si>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</si>
  <si>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</si>
  <si>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</si>
  <si>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</si>
  <si>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</si>
  <si>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</si>
  <si>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</si>
  <si>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</si>
  <si>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</si>
  <si>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</si>
  <si>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</si>
  <si>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</si>
  <si>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</si>
  <si>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</si>
  <si>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</si>
  <si>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</si>
  <si>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</si>
  <si>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</si>
  <si>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</si>
  <si>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</si>
  <si>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</si>
  <si>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</si>
  <si>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</si>
  <si>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</si>
  <si>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</si>
  <si>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</si>
  <si>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</si>
  <si>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</si>
  <si>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</si>
  <si>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</si>
  <si>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</si>
  <si>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</si>
  <si>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</si>
  <si>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</si>
  <si>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</si>
  <si>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</si>
  <si>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</si>
  <si>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</si>
  <si>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</si>
  <si>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</si>
  <si>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</si>
  <si>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</si>
  <si>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</si>
  <si>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</si>
  <si>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</si>
  <si>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</si>
  <si>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</si>
  <si>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</si>
  <si>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</si>
  <si>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</si>
  <si>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</si>
  <si>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</si>
  <si>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</si>
  <si>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</si>
  <si>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</si>
  <si>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</si>
  <si>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</si>
  <si>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</si>
  <si>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</si>
  <si>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</si>
  <si>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</si>
  <si>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</si>
  <si>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</si>
  <si>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</si>
  <si>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</si>
  <si>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</si>
  <si>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</si>
  <si>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</si>
  <si>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</si>
  <si>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</si>
  <si>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</si>
  <si>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</si>
  <si>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</si>
  <si>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</si>
  <si>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</si>
  <si>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</si>
  <si>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</si>
  <si>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</si>
  <si>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</si>
  <si>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</si>
  <si>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</si>
  <si>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</si>
  <si>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</si>
  <si>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</si>
  <si>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</si>
  <si>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</si>
  <si>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</si>
  <si>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</si>
  <si>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</si>
  <si>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</si>
  <si>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</si>
  <si>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</si>
  <si>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</si>
  <si>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</si>
  <si>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</si>
  <si>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</si>
  <si>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</si>
  <si>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</si>
  <si>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</si>
  <si>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</si>
  <si>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</si>
  <si>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</si>
  <si>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</si>
  <si>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</si>
  <si>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</si>
  <si>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</si>
  <si>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</si>
  <si>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</si>
  <si>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</si>
  <si>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</si>
  <si>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</si>
  <si>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</si>
  <si>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</si>
  <si>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</si>
  <si>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</si>
  <si>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</si>
  <si>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</si>
  <si>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</si>
  <si>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</si>
  <si>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</si>
  <si>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</si>
  <si>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</si>
  <si>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</si>
  <si>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</si>
  <si>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</si>
  <si>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</si>
  <si>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</si>
  <si>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</si>
  <si>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</si>
  <si>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</si>
  <si>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</si>
  <si>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</si>
  <si>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</si>
  <si>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</si>
  <si>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</si>
  <si>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</si>
  <si>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</si>
  <si>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</si>
  <si>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</si>
  <si>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</si>
  <si>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</si>
  <si>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</si>
  <si>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</si>
  <si>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</si>
  <si>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</si>
  <si>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</si>
  <si>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</si>
  <si>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</si>
  <si>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</si>
  <si>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</si>
  <si>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</si>
  <si>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</si>
  <si>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</si>
  <si>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</si>
  <si>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</si>
  <si>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</si>
  <si>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</si>
  <si>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</si>
  <si>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</si>
  <si>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</si>
  <si>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</si>
  <si>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</si>
  <si>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</si>
  <si>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</si>
  <si>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</si>
  <si>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</si>
  <si>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</si>
  <si>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</si>
  <si>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</si>
  <si>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</si>
  <si>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</si>
  <si>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</si>
  <si>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</si>
  <si>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</si>
  <si>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</si>
  <si>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</si>
  <si>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</si>
  <si>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</si>
  <si>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</si>
  <si>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</si>
  <si>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</si>
  <si>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</si>
  <si>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</si>
  <si>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</si>
  <si>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</si>
  <si>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</si>
  <si>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</si>
  <si>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</si>
  <si>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</si>
  <si>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</si>
  <si>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</si>
  <si>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</si>
  <si>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</si>
  <si>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</si>
  <si>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</si>
  <si>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</si>
  <si>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</si>
  <si>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</si>
  <si>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</si>
  <si>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</si>
  <si>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</si>
  <si>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</si>
  <si>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</si>
  <si>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</si>
  <si>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</si>
  <si>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</si>
  <si>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</si>
  <si>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</si>
  <si>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</si>
  <si>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</si>
  <si>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</si>
  <si>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</si>
  <si>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</si>
  <si>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</si>
  <si>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</si>
  <si>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</si>
  <si>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</si>
  <si>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</si>
  <si>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</si>
  <si>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</si>
  <si>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</si>
  <si>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</si>
  <si>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</si>
  <si>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</si>
  <si>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</si>
  <si>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</si>
  <si>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</si>
  <si>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</si>
  <si>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</si>
  <si>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</si>
  <si>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</si>
  <si>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</si>
  <si>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</si>
  <si>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</si>
  <si>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</si>
  <si>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</si>
  <si>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</si>
  <si>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</si>
  <si>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</si>
  <si>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</si>
  <si>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</si>
  <si>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</si>
  <si>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</si>
  <si>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</si>
  <si>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</si>
  <si>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</si>
  <si>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</si>
  <si>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</si>
  <si>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</si>
  <si>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</si>
  <si>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</si>
  <si>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</si>
  <si>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</si>
  <si>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</si>
  <si>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</si>
  <si>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</si>
  <si>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</si>
  <si>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</si>
  <si>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</si>
  <si>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</si>
  <si>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</si>
  <si>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</si>
  <si>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</si>
  <si>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</si>
  <si>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</si>
  <si>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</si>
  <si>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</si>
  <si>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</si>
  <si>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</si>
  <si>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</si>
  <si>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</si>
  <si>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</si>
  <si>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</si>
  <si>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</si>
  <si>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</si>
  <si>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</si>
  <si>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</si>
  <si>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</si>
  <si>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</si>
  <si>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</si>
  <si>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</si>
  <si>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</si>
  <si>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</si>
  <si>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</si>
  <si>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</si>
  <si>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</si>
  <si>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</si>
  <si>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</si>
  <si>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</si>
  <si>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</si>
  <si>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</si>
  <si>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</si>
  <si>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</si>
  <si>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</si>
  <si>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</si>
  <si>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</si>
  <si>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</si>
  <si>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</si>
  <si>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</si>
  <si>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</si>
  <si>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</si>
  <si>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</si>
  <si>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</si>
  <si>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</si>
  <si>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</si>
  <si>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</si>
  <si>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</si>
  <si>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</si>
  <si>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</si>
  <si>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</si>
  <si>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</si>
  <si>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</si>
  <si>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</si>
  <si>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</si>
  <si>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</si>
  <si>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</si>
  <si>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</si>
  <si>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</si>
  <si>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</si>
  <si>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</si>
  <si>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</si>
  <si>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</si>
  <si>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</si>
  <si>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</si>
  <si>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</si>
  <si>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</si>
  <si>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</si>
  <si>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</si>
  <si>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</si>
  <si>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</si>
  <si>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</si>
  <si>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</si>
  <si>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</si>
  <si>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</si>
  <si>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</si>
  <si>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</si>
  <si>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</si>
  <si>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</si>
  <si>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</si>
  <si>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</si>
  <si>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</si>
  <si>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</si>
  <si>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</si>
  <si>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</si>
  <si>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</si>
  <si>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</si>
  <si>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</si>
  <si>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</si>
  <si>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</si>
  <si>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</si>
  <si>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</si>
  <si>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</si>
  <si>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</si>
  <si>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</si>
  <si>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</si>
  <si>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</si>
  <si>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</si>
  <si>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</si>
  <si>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</si>
  <si>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</si>
  <si>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</si>
  <si>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</si>
  <si>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</si>
  <si>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</si>
  <si>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</si>
  <si>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</si>
  <si>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</si>
  <si>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</si>
  <si>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</si>
  <si>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</si>
  <si>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</si>
  <si>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</si>
  <si>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</si>
  <si>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</si>
  <si>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</si>
  <si>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</si>
  <si>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</si>
  <si>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</si>
  <si>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</si>
  <si>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</si>
  <si>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</si>
  <si>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</si>
  <si>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</si>
  <si>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</si>
  <si>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</si>
  <si>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</si>
  <si>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</si>
  <si>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</si>
  <si>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</si>
  <si>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</si>
  <si>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</si>
  <si>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</si>
  <si>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</si>
  <si>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</si>
  <si>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</si>
  <si>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</si>
  <si>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</si>
  <si>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</si>
  <si>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</si>
  <si>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</si>
  <si>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</si>
  <si>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</si>
  <si>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</si>
  <si>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</si>
  <si>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</si>
  <si>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</si>
  <si>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</si>
  <si>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</si>
  <si>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</si>
  <si>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</si>
  <si>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</si>
  <si>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</si>
  <si>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</si>
  <si>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</si>
  <si>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</si>
  <si>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</si>
  <si>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</si>
  <si>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</si>
  <si>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</si>
  <si>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</si>
  <si>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</si>
  <si>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</si>
  <si>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</si>
  <si>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</si>
  <si>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</si>
  <si>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</si>
  <si>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</si>
  <si>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</si>
  <si>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</si>
  <si>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</si>
  <si>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</si>
  <si>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</si>
  <si>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</si>
  <si>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</si>
  <si>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</si>
  <si>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</si>
  <si>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</si>
  <si>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</si>
  <si>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</si>
  <si>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</si>
  <si>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</si>
  <si>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</si>
  <si>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</si>
  <si>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</si>
  <si>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</si>
  <si>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</si>
  <si>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</si>
  <si>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</si>
  <si>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</si>
  <si>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</si>
  <si>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</si>
  <si>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</si>
  <si>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</si>
  <si>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</si>
  <si>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</si>
  <si>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</si>
  <si>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</si>
  <si>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</si>
  <si>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</si>
  <si>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</si>
  <si>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</si>
  <si>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</si>
  <si>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</si>
  <si>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</si>
  <si>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</si>
  <si>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</si>
  <si>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</si>
  <si>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</si>
  <si>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</si>
  <si>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</si>
  <si>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</si>
  <si>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</si>
  <si>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</si>
  <si>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</si>
  <si>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</si>
  <si>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</si>
  <si>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</si>
  <si>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</si>
  <si>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</si>
  <si>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</si>
  <si>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</si>
  <si>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</si>
  <si>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</si>
  <si>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</si>
  <si>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</si>
  <si>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</si>
  <si>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</si>
  <si>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</si>
  <si>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</si>
  <si>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</si>
  <si>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</si>
  <si>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</si>
  <si>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</si>
  <si>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</si>
  <si>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</si>
  <si>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</si>
  <si>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</si>
  <si>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</si>
  <si>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</si>
  <si>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</si>
  <si>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</si>
  <si>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</si>
  <si>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</si>
  <si>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</si>
  <si>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</si>
  <si>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</si>
  <si>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</si>
  <si>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</si>
  <si>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</si>
  <si>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</si>
  <si>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</si>
  <si>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</si>
  <si>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</si>
  <si>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</si>
  <si>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</si>
  <si>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</si>
  <si>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</si>
  <si>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</si>
  <si>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</si>
  <si>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</si>
  <si>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</si>
  <si>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</si>
  <si>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</si>
  <si>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</si>
  <si>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</si>
  <si>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</si>
  <si>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</si>
  <si>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</si>
  <si>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</si>
  <si>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</si>
  <si>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</si>
  <si>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</si>
  <si>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</si>
  <si>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</si>
  <si>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</si>
  <si>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</si>
  <si>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</si>
  <si>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</si>
  <si>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</si>
  <si>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</si>
  <si>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</si>
  <si>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</si>
  <si>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</si>
  <si>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</si>
  <si>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</si>
  <si>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</si>
  <si>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</si>
  <si>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</si>
  <si>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</si>
  <si>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</si>
  <si>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</si>
  <si>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</si>
  <si>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</si>
  <si>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</si>
  <si>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</si>
  <si>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</si>
  <si>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</si>
  <si>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</si>
  <si>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</si>
  <si>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</si>
  <si>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</si>
  <si>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</si>
  <si>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</si>
  <si>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</si>
  <si>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</si>
  <si>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</si>
  <si>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</si>
  <si>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</si>
  <si>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</si>
  <si>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</si>
  <si>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</si>
  <si>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</si>
  <si>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</si>
  <si>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</si>
  <si>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</si>
  <si>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</si>
  <si>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</si>
  <si>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</si>
  <si>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</si>
  <si>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</si>
  <si>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</si>
  <si>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</si>
  <si>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</si>
  <si>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</si>
  <si>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</si>
  <si>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</si>
  <si>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</si>
  <si>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</si>
  <si>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</si>
  <si>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</si>
  <si>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</si>
  <si>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</si>
  <si>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</si>
  <si>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</si>
  <si>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</si>
  <si>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</si>
  <si>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</si>
  <si>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</si>
  <si>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</si>
  <si>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</si>
  <si>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</si>
  <si>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</si>
  <si>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</si>
  <si>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</si>
  <si>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</si>
  <si>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</si>
  <si>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</si>
  <si>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</si>
  <si>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</si>
  <si>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</si>
  <si>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</si>
  <si>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</si>
  <si>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</si>
  <si>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</si>
  <si>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</si>
  <si>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</si>
  <si>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</si>
  <si>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</si>
  <si>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</si>
  <si>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</si>
  <si>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</si>
  <si>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</si>
  <si>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</si>
  <si>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</si>
  <si>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</si>
  <si>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</si>
  <si>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</si>
  <si>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</si>
  <si>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</si>
  <si>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</si>
  <si>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</si>
  <si>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</si>
  <si>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</si>
  <si>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</si>
  <si>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</si>
  <si>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</si>
  <si>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</si>
  <si>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</si>
  <si>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</si>
  <si>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</si>
  <si>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</si>
  <si>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</si>
  <si>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</si>
  <si>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</si>
  <si>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</si>
  <si>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</si>
  <si>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</si>
  <si>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</si>
  <si>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</si>
  <si>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</si>
  <si>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</si>
  <si>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</si>
  <si>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</si>
  <si>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</si>
  <si>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</si>
  <si>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</si>
  <si>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</si>
  <si>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</si>
  <si>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</si>
  <si>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</si>
  <si>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</si>
  <si>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</si>
  <si>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</si>
  <si>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</si>
  <si>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</si>
  <si>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</si>
  <si>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</si>
  <si>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</si>
  <si>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</si>
  <si>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</si>
  <si>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</si>
  <si>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</si>
  <si>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</si>
  <si>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</si>
  <si>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</si>
  <si>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</si>
  <si>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</si>
  <si>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</si>
  <si>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</si>
  <si>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</si>
  <si>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</si>
  <si>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</si>
  <si>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</si>
  <si>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</si>
  <si>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</si>
  <si>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</si>
  <si>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</si>
  <si>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</si>
  <si>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</si>
  <si>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</si>
  <si>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</si>
  <si>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</si>
  <si>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</si>
  <si>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</si>
  <si>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</si>
  <si>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</si>
  <si>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</si>
  <si>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</si>
  <si>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</si>
  <si>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</si>
  <si>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</si>
  <si>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</si>
  <si>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</si>
  <si>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</si>
  <si>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</si>
  <si>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</si>
  <si>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</si>
  <si>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</si>
  <si>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</si>
  <si>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</si>
  <si>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</si>
  <si>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</si>
  <si>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</si>
  <si>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</si>
  <si>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</si>
  <si>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</si>
  <si>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</si>
  <si>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</si>
  <si>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</si>
  <si>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</si>
  <si>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</si>
  <si>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</si>
  <si>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</si>
  <si>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</si>
  <si>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</si>
  <si>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</si>
  <si>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</si>
  <si>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</si>
  <si>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</si>
  <si>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</si>
  <si>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</si>
  <si>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</si>
  <si>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</si>
  <si>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</si>
  <si>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</si>
  <si>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</si>
  <si>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</si>
  <si>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</si>
  <si>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</si>
  <si>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</si>
  <si>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</si>
  <si>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</si>
  <si>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</si>
  <si>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</si>
  <si>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</si>
  <si>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</si>
  <si>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</si>
  <si>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</si>
  <si>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</si>
  <si>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</si>
  <si>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</si>
  <si>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</si>
  <si>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</si>
  <si>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</si>
  <si>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</si>
  <si>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</si>
  <si>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</si>
  <si>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</si>
  <si>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</si>
  <si>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</si>
  <si>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</si>
  <si>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</si>
  <si>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</si>
  <si>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</si>
  <si>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</si>
  <si>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</si>
  <si>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</si>
  <si>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</si>
  <si>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</si>
  <si>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</si>
  <si>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</si>
  <si>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</si>
  <si>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</si>
  <si>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</si>
  <si>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</si>
  <si>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</si>
  <si>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</si>
  <si>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</si>
  <si>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</si>
  <si>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</si>
  <si>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</si>
  <si>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</si>
  <si>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</si>
  <si>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</si>
  <si>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</si>
  <si>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</si>
  <si>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</si>
  <si>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</si>
  <si>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</si>
  <si>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</si>
  <si>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</si>
  <si>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</si>
  <si>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</si>
  <si>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</si>
  <si>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</si>
  <si>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</si>
  <si>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</si>
  <si>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</si>
  <si>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</si>
  <si>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</si>
  <si>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</si>
  <si>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</si>
  <si>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</si>
  <si>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</si>
  <si>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</si>
  <si>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</si>
  <si>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</si>
  <si>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</si>
  <si>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</si>
  <si>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</si>
  <si>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</si>
  <si>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</si>
  <si>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</si>
  <si>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</si>
  <si>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</si>
  <si>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</si>
  <si>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</si>
  <si>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</si>
  <si>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</si>
  <si>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</si>
  <si>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</si>
  <si>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</si>
  <si>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</si>
  <si>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</si>
  <si>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</si>
  <si>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</si>
  <si>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</si>
  <si>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</si>
  <si>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</si>
  <si>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</si>
  <si>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</si>
  <si>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</si>
  <si>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</si>
  <si>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</si>
  <si>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</si>
  <si>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</si>
  <si>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</si>
  <si>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</si>
  <si>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</si>
  <si>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</si>
  <si>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</si>
  <si>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</si>
  <si>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</si>
  <si>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</si>
  <si>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</si>
  <si>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</si>
  <si>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</si>
  <si>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</si>
  <si>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</si>
  <si>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</si>
  <si>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</si>
  <si>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</si>
  <si>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</si>
  <si>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</si>
  <si>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</si>
  <si>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</si>
  <si>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</si>
  <si>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</si>
  <si>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</si>
  <si>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</si>
  <si>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</si>
  <si>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</si>
  <si>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</si>
  <si>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</si>
  <si>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</si>
  <si>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</si>
  <si>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</si>
  <si>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</si>
  <si>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</si>
  <si>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</si>
  <si>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</si>
  <si>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</si>
  <si>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</si>
  <si>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</si>
  <si>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</si>
  <si>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</si>
  <si>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</si>
  <si>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</si>
  <si>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</si>
  <si>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</si>
  <si>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</si>
  <si>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</si>
  <si>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</si>
  <si>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</si>
  <si>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</si>
  <si>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</si>
  <si>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</si>
  <si>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</si>
  <si>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</si>
  <si>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</si>
  <si>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</si>
  <si>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</si>
  <si>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</si>
  <si>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</si>
  <si>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</si>
  <si>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</si>
  <si>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</si>
  <si>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</si>
  <si>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</si>
  <si>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</si>
  <si>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</si>
  <si>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</si>
  <si>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</si>
  <si>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</si>
  <si>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</si>
  <si>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</si>
  <si>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</si>
  <si>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</si>
  <si>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</si>
  <si>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</si>
  <si>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</si>
  <si>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</si>
  <si>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</si>
  <si>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</si>
  <si>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</si>
  <si>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</si>
  <si>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</si>
  <si>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</si>
  <si>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</si>
  <si>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</si>
  <si>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</si>
  <si>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</si>
  <si>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</si>
  <si>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</si>
  <si>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</si>
  <si>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</si>
  <si>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</si>
  <si>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</si>
  <si>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</si>
  <si>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</si>
  <si>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</si>
  <si>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</si>
  <si>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</si>
  <si>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</si>
  <si>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</si>
  <si>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</si>
  <si>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</si>
  <si>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</si>
  <si>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</si>
  <si>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</si>
  <si>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</si>
  <si>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</si>
  <si>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</si>
  <si>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</si>
  <si>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</si>
  <si>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</si>
  <si>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</si>
  <si>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</si>
  <si>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</si>
  <si>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</si>
  <si>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</si>
  <si>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</si>
  <si>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</si>
  <si>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</si>
  <si>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</si>
  <si>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</si>
  <si>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</si>
  <si>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</si>
  <si>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</si>
  <si>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</si>
  <si>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</si>
  <si>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</si>
  <si>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</si>
  <si>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</si>
  <si>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</si>
  <si>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</si>
  <si>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</si>
  <si>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</si>
  <si>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</si>
  <si>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</si>
  <si>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</si>
  <si>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</si>
  <si>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</si>
  <si>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</si>
  <si>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</si>
  <si>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</si>
  <si>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</si>
  <si>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</si>
  <si>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</si>
  <si>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</si>
  <si>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</si>
  <si>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</si>
  <si>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</si>
  <si>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</si>
  <si>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</si>
  <si>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</si>
  <si>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</si>
  <si>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</si>
  <si>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</si>
  <si>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</si>
  <si>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</si>
  <si>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</si>
  <si>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</si>
  <si>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</si>
  <si>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</si>
  <si>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</si>
  <si>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</si>
  <si>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</si>
  <si>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</si>
  <si>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</si>
  <si>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</si>
  <si>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</si>
  <si>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</si>
  <si>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</si>
  <si>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</si>
  <si>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</si>
  <si>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</si>
  <si>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</si>
  <si>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</si>
  <si>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</si>
  <si>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</si>
  <si>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</si>
  <si>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</si>
  <si>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</si>
  <si>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</si>
  <si>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</si>
  <si>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</si>
  <si>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</si>
  <si>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</si>
  <si>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</si>
  <si>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</si>
  <si>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</si>
  <si>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</si>
  <si>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</si>
  <si>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</si>
  <si>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</si>
  <si>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</si>
  <si>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</si>
  <si>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</si>
  <si>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</si>
  <si>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</si>
  <si>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</si>
  <si>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</si>
  <si>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</si>
  <si>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</si>
  <si>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</si>
  <si>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</si>
  <si>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</si>
  <si>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</si>
  <si>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</si>
  <si>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</si>
  <si>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</si>
  <si>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</si>
  <si>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</si>
  <si>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</si>
  <si>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</si>
  <si>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</si>
  <si>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</si>
  <si>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</si>
  <si>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</si>
  <si>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</si>
  <si>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</si>
  <si>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</si>
  <si>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</si>
  <si>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</si>
  <si>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</si>
  <si>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</si>
  <si>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</si>
  <si>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</si>
  <si>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</si>
  <si>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</si>
  <si>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</si>
  <si>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</si>
  <si>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</si>
  <si>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</si>
  <si>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</si>
  <si>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</si>
  <si>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</si>
  <si>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</si>
  <si>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</si>
  <si>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</si>
  <si>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</si>
  <si>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</si>
  <si>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</si>
  <si>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</si>
  <si>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</si>
  <si>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</si>
  <si>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</si>
  <si>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</si>
  <si>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</si>
  <si>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</si>
  <si>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</si>
  <si>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</si>
  <si>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</si>
  <si>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</si>
  <si>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</si>
  <si>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</si>
  <si>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</si>
  <si>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</si>
  <si>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</si>
  <si>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</si>
  <si>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</si>
  <si>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</si>
  <si>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</si>
  <si>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</si>
  <si>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</si>
  <si>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</si>
  <si>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</si>
  <si>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</si>
  <si>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</si>
  <si>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</si>
  <si>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</si>
  <si>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</si>
  <si>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</si>
  <si>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</si>
  <si>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</si>
  <si>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</si>
  <si>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</si>
  <si>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</si>
  <si>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</si>
  <si>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</si>
  <si>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</si>
  <si>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</si>
  <si>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</si>
  <si>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</si>
  <si>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</si>
  <si>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</si>
  <si>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</si>
  <si>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</si>
  <si>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</si>
  <si>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</si>
  <si>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</si>
  <si>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</si>
  <si>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</si>
  <si>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</si>
  <si>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</si>
  <si>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</si>
  <si>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</si>
  <si>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</si>
  <si>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</si>
  <si>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</si>
  <si>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</si>
  <si>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</si>
  <si>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</si>
  <si>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</si>
  <si>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</si>
  <si>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</si>
  <si>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</si>
  <si>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</si>
  <si>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</si>
  <si>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</si>
  <si>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</si>
  <si>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</si>
  <si>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</si>
  <si>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</si>
  <si>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</si>
  <si>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</si>
  <si>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</si>
  <si>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</si>
  <si>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</si>
  <si>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</si>
  <si>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</si>
  <si>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</si>
  <si>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</si>
  <si>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</si>
  <si>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</si>
  <si>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</si>
  <si>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</si>
  <si>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</si>
  <si>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</si>
  <si>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</si>
  <si>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</si>
  <si>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</si>
  <si>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</si>
  <si>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</si>
  <si>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</si>
  <si>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</si>
  <si>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</si>
  <si>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</si>
  <si>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</si>
  <si>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</si>
  <si>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</si>
  <si>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</si>
  <si>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</si>
  <si>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</si>
  <si>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</si>
  <si>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</si>
  <si>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</si>
  <si>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</si>
  <si>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</si>
  <si>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</si>
  <si>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</si>
  <si>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</si>
  <si>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</si>
  <si>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</si>
  <si>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</si>
  <si>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</si>
  <si>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</si>
  <si>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</si>
  <si>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</si>
  <si>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</si>
  <si>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</si>
  <si>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</si>
  <si>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</si>
  <si>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</si>
  <si>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</si>
  <si>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</si>
  <si>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</si>
  <si>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</si>
  <si>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</si>
  <si>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</si>
  <si>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</si>
  <si>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</si>
  <si>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</si>
  <si>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</si>
  <si>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</si>
  <si>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</si>
  <si>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</si>
  <si>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</si>
  <si>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</si>
  <si>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</si>
  <si>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</si>
  <si>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</si>
  <si>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</si>
  <si>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</si>
  <si>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</si>
  <si>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</si>
  <si>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</si>
  <si>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</si>
  <si>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</si>
  <si>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</si>
  <si>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</si>
  <si>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</si>
  <si>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</si>
  <si>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</si>
  <si>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</si>
  <si>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</si>
  <si>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</si>
  <si>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</si>
  <si>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</si>
  <si>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</si>
  <si>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</si>
  <si>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</si>
  <si>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</si>
  <si>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</si>
  <si>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</si>
  <si>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</si>
  <si>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</si>
  <si>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</si>
  <si>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</si>
  <si>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</si>
  <si>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</si>
  <si>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</si>
  <si>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</si>
  <si>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</si>
  <si>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</si>
  <si>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</si>
  <si>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</si>
  <si>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</si>
  <si>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</si>
  <si>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</si>
  <si>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</si>
  <si>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</si>
  <si>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</si>
  <si>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</si>
  <si>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</si>
  <si>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</si>
  <si>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</si>
  <si>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</si>
  <si>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</si>
  <si>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</si>
  <si>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</si>
  <si>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</si>
  <si>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</si>
  <si>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</si>
  <si>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</si>
  <si>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</si>
  <si>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</si>
  <si>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</si>
  <si>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</si>
  <si>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</si>
  <si>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</si>
  <si>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</si>
  <si>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</si>
  <si>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</si>
  <si>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</si>
  <si>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</si>
  <si>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</si>
  <si>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</si>
  <si>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</si>
  <si>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</si>
  <si>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</si>
  <si>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</si>
  <si>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</si>
  <si>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</si>
  <si>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</si>
  <si>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</si>
  <si>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</si>
  <si>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</si>
  <si>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</si>
  <si>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</si>
  <si>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</si>
  <si>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</si>
  <si>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</si>
  <si>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</si>
  <si>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</si>
  <si>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</si>
  <si>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</si>
  <si>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</si>
  <si>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</si>
  <si>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</si>
  <si>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</si>
  <si>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</si>
  <si>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</si>
  <si>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</si>
  <si>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</si>
  <si>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</si>
  <si>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</si>
  <si>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</si>
  <si>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</si>
  <si>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</si>
  <si>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</si>
  <si>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</si>
  <si>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</si>
  <si>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</si>
  <si>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</si>
  <si>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</si>
  <si>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</si>
  <si>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</si>
  <si>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</si>
  <si>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</si>
  <si>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</si>
  <si>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</si>
  <si>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</si>
  <si>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</si>
  <si>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</si>
  <si>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</si>
  <si>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</si>
  <si>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</si>
  <si>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</si>
  <si>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</si>
  <si>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</si>
  <si>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</si>
  <si>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</si>
  <si>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</si>
  <si>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</si>
  <si>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</si>
  <si>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</si>
  <si>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</si>
  <si>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</si>
  <si>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</si>
  <si>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</si>
  <si>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</si>
  <si>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</si>
  <si>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</si>
  <si>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</si>
  <si>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</si>
  <si>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</si>
  <si>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</si>
  <si>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</si>
  <si>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</si>
  <si>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</si>
  <si>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</si>
  <si>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</si>
  <si>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</si>
  <si>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</si>
  <si>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</si>
  <si>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</si>
  <si>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</si>
  <si>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</si>
  <si>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</si>
  <si>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</si>
  <si>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</si>
  <si>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</si>
  <si>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</si>
  <si>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</si>
  <si>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</si>
  <si>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</si>
  <si>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</si>
  <si>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</si>
  <si>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</si>
  <si>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</si>
  <si>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</si>
  <si>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</si>
  <si>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</si>
  <si>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</si>
  <si>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</si>
  <si>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</si>
  <si>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</si>
  <si>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</si>
  <si>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</si>
  <si>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</si>
  <si>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</si>
  <si>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</si>
  <si>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</si>
  <si>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</si>
  <si>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</si>
  <si>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</si>
  <si>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</si>
  <si>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</si>
  <si>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</si>
  <si>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</si>
  <si>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</si>
  <si>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</si>
  <si>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</si>
  <si>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</si>
  <si>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</si>
  <si>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</si>
  <si>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</si>
  <si>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</si>
  <si>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</si>
  <si>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</si>
  <si>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</si>
  <si>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</si>
  <si>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</si>
  <si>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</si>
  <si>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</si>
  <si>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</si>
  <si>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</si>
  <si>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</si>
  <si>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</si>
  <si>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</si>
  <si>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</si>
  <si>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</si>
  <si>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</si>
  <si>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</si>
  <si>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</si>
  <si>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</si>
  <si>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</si>
  <si>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</si>
  <si>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</si>
  <si>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</si>
  <si>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</si>
  <si>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</si>
  <si>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</si>
  <si>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</si>
  <si>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</si>
  <si>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</si>
  <si>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</si>
  <si>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</si>
  <si>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</si>
  <si>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</si>
  <si>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</si>
  <si>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</si>
  <si>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</si>
  <si>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</si>
  <si>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</si>
  <si>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</si>
  <si>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</si>
  <si>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</si>
  <si>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</si>
  <si>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</si>
  <si>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</si>
  <si>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</si>
  <si>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</si>
  <si>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</si>
  <si>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</si>
  <si>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</si>
  <si>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</si>
  <si>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</si>
  <si>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</si>
  <si>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</si>
  <si>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</si>
  <si>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</si>
  <si>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</si>
  <si>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</si>
  <si>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</si>
  <si>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</si>
  <si>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</si>
  <si>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</si>
  <si>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</si>
  <si>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</si>
  <si>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</si>
  <si>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</si>
  <si>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</si>
  <si>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</si>
  <si>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</si>
  <si>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</si>
  <si>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</si>
  <si>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</si>
  <si>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</si>
  <si>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</si>
  <si>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</si>
  <si>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</si>
  <si>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</si>
  <si>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</si>
  <si>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</si>
  <si>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</si>
  <si>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</si>
  <si>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</si>
  <si>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</si>
  <si>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</si>
  <si>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</si>
  <si>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</si>
  <si>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</si>
  <si>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</si>
  <si>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</si>
  <si>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</si>
  <si>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</si>
  <si>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</si>
  <si>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</si>
  <si>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</si>
  <si>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</si>
  <si>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</si>
  <si>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</si>
  <si>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</si>
  <si>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</si>
  <si>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</si>
  <si>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</si>
  <si>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</si>
  <si>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</si>
  <si>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</si>
  <si>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</si>
  <si>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</si>
  <si>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</si>
  <si>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</si>
  <si>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</si>
  <si>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</si>
  <si>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</si>
  <si>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</si>
  <si>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</si>
  <si>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</si>
  <si>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</si>
  <si>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</si>
  <si>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</si>
  <si>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</si>
  <si>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</si>
  <si>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</si>
  <si>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</si>
  <si>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</si>
  <si>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</si>
  <si>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</si>
  <si>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</si>
  <si>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</si>
  <si>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</si>
  <si>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</si>
  <si>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</si>
  <si>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</si>
  <si>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</si>
  <si>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</si>
  <si>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</si>
  <si>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</si>
  <si>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</si>
  <si>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</si>
  <si>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</si>
  <si>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</si>
  <si>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</si>
  <si>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</si>
  <si>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</si>
  <si>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</si>
  <si>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</si>
  <si>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</si>
  <si>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</si>
  <si>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</si>
  <si>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</si>
  <si>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</si>
  <si>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</si>
  <si>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</si>
  <si>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</si>
  <si>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</si>
  <si>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</si>
  <si>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</si>
  <si>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</si>
  <si>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</si>
  <si>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</si>
  <si>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</si>
  <si>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</si>
  <si>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</si>
  <si>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</si>
  <si>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</si>
  <si>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</si>
  <si>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</si>
  <si>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</si>
  <si>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</si>
  <si>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</si>
  <si>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</si>
  <si>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</si>
  <si>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</si>
  <si>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</si>
  <si>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</si>
  <si>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</si>
  <si>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</si>
  <si>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</si>
  <si>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</si>
  <si>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</si>
  <si>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</si>
  <si>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</si>
  <si>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</si>
  <si>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</si>
  <si>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</si>
  <si>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</si>
  <si>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</si>
  <si>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</si>
  <si>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</si>
  <si>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</si>
  <si>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</si>
  <si>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</si>
  <si>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</si>
  <si>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</si>
  <si>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</si>
  <si>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</si>
  <si>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</si>
  <si>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</si>
  <si>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</si>
  <si>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</si>
  <si>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</si>
  <si>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</si>
  <si>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</si>
  <si>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</si>
  <si>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</si>
  <si>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</si>
  <si>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</si>
  <si>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</si>
  <si>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</si>
  <si>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</si>
  <si>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</si>
  <si>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</si>
  <si>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</si>
  <si>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</si>
  <si>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</si>
  <si>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</si>
  <si>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</si>
  <si>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</si>
  <si>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</si>
  <si>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</si>
  <si>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</si>
  <si>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</si>
  <si>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</si>
  <si>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</si>
  <si>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</si>
  <si>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</si>
  <si>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</si>
  <si>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</si>
  <si>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</si>
  <si>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</si>
  <si>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</si>
  <si>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</si>
  <si>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</si>
  <si>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</si>
  <si>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</si>
  <si>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</si>
  <si>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</si>
  <si>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</si>
  <si>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</si>
  <si>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</si>
  <si>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</si>
  <si>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</si>
  <si>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</si>
  <si>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</si>
  <si>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</si>
  <si>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</si>
  <si>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</si>
  <si>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</si>
  <si>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</si>
  <si>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</si>
  <si>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</si>
  <si>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</si>
  <si>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</si>
  <si>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</si>
  <si>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</si>
  <si>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</si>
  <si>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</si>
  <si>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</si>
  <si>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</si>
  <si>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</si>
  <si>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</si>
  <si>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</si>
  <si>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</si>
  <si>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</si>
  <si>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</si>
  <si>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</si>
  <si>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</si>
  <si>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</si>
  <si>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</si>
  <si>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</si>
  <si>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</si>
  <si>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</si>
  <si>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</si>
  <si>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</si>
  <si>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</si>
  <si>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</si>
  <si>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</si>
  <si>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</si>
  <si>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</si>
  <si>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</si>
  <si>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</si>
  <si>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</si>
  <si>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</si>
  <si>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</si>
  <si>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</si>
  <si>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</si>
  <si>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</si>
  <si>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</si>
  <si>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</si>
  <si>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</si>
  <si>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</si>
  <si>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</si>
  <si>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</si>
  <si>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</si>
  <si>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</si>
  <si>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</si>
  <si>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</si>
  <si>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</si>
  <si>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</si>
  <si>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</si>
  <si>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</si>
  <si>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</si>
  <si>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</si>
  <si>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</si>
  <si>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</si>
  <si>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</si>
  <si>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</si>
  <si>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</si>
  <si>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</si>
  <si>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</si>
  <si>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</si>
  <si>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</si>
  <si>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</si>
  <si>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</si>
  <si>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</si>
  <si>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</si>
  <si>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</si>
  <si>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</si>
  <si>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</si>
  <si>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</si>
  <si>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</si>
  <si>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</si>
  <si>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</si>
  <si>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</si>
  <si>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</si>
  <si>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</si>
  <si>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</si>
  <si>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</si>
  <si>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</si>
  <si>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</si>
  <si>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</si>
  <si>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</si>
  <si>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</si>
  <si>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</si>
  <si>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</si>
  <si>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</si>
  <si>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</si>
  <si>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</si>
  <si>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</si>
  <si>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</si>
  <si>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</si>
  <si>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</si>
  <si>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</si>
  <si>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</si>
  <si>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</si>
  <si>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</si>
  <si>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</si>
  <si>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</si>
  <si>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</si>
  <si>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</si>
  <si>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</si>
  <si>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</si>
  <si>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</si>
  <si>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</si>
  <si>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</si>
  <si>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</si>
  <si>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</si>
  <si>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</si>
  <si>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</si>
  <si>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</si>
  <si>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</si>
  <si>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</si>
  <si>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</si>
  <si>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</si>
  <si>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</si>
  <si>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</si>
  <si>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</si>
  <si>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</si>
  <si>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</si>
  <si>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</si>
  <si>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</si>
  <si>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</si>
  <si>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</si>
  <si>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</si>
  <si>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</si>
  <si>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</si>
  <si>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</si>
  <si>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</si>
  <si>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</si>
  <si>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</si>
  <si>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</si>
  <si>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</si>
  <si>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</si>
  <si>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</si>
  <si>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</si>
  <si>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</si>
  <si>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</si>
  <si>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</si>
  <si>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</si>
  <si>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</si>
  <si>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</si>
  <si>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</si>
  <si>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</si>
  <si>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</si>
  <si>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</si>
  <si>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</si>
  <si>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</si>
  <si>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</si>
  <si>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</si>
  <si>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</si>
  <si>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</si>
  <si>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</si>
  <si>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</si>
  <si>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</si>
  <si>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</si>
  <si>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</si>
  <si>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</si>
  <si>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</si>
  <si>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</si>
  <si>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</si>
  <si>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</si>
  <si>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</si>
  <si>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</si>
  <si>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</si>
  <si>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</si>
  <si>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</si>
  <si>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</si>
  <si>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</si>
  <si>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</si>
  <si>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</si>
  <si>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</si>
  <si>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</si>
  <si>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</si>
  <si>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</si>
  <si>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</si>
  <si>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</si>
  <si>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</si>
  <si>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</si>
  <si>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</si>
  <si>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</si>
  <si>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</si>
  <si>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</si>
  <si>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</si>
  <si>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</si>
  <si>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</si>
  <si>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</si>
  <si>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</si>
  <si>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</si>
  <si>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</si>
  <si>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</si>
  <si>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</si>
  <si>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</si>
  <si>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</si>
  <si>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</si>
  <si>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</si>
  <si>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</si>
  <si>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</si>
  <si>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</si>
  <si>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</si>
  <si>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</si>
  <si>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</si>
  <si>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</si>
  <si>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</si>
  <si>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</si>
  <si>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</si>
  <si>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</si>
  <si>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</si>
  <si>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</si>
  <si>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</si>
  <si>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</si>
  <si>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</si>
  <si>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</si>
  <si>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</si>
  <si>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</si>
  <si>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</si>
  <si>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</si>
  <si>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</si>
  <si>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</si>
  <si>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</si>
  <si>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</si>
  <si>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</si>
  <si>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</si>
  <si>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</si>
  <si>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</si>
  <si>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</si>
  <si>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</si>
  <si>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</si>
  <si>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</si>
  <si>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</si>
  <si>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</si>
  <si>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</si>
  <si>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</si>
  <si>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</si>
  <si>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</si>
  <si>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</si>
  <si>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</si>
  <si>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</si>
  <si>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</si>
  <si>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</si>
  <si>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</si>
  <si>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</si>
  <si>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</si>
  <si>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</si>
  <si>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</si>
  <si>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</si>
  <si>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</si>
  <si>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</si>
  <si>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</si>
  <si>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</si>
  <si>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</si>
  <si>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</si>
  <si>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</si>
  <si>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</si>
  <si>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</si>
  <si>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</si>
  <si>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</si>
  <si>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</si>
  <si>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</si>
  <si>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</si>
  <si>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</si>
  <si>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</si>
  <si>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</si>
  <si>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</si>
  <si>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</si>
  <si>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</si>
  <si>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</si>
  <si>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</si>
  <si>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</si>
  <si>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</si>
  <si>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</si>
  <si>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</si>
  <si>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</si>
  <si>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</si>
  <si>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</si>
  <si>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</si>
  <si>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</si>
  <si>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</si>
  <si>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</si>
  <si>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</si>
  <si>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</si>
  <si>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</si>
  <si>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</si>
  <si>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</si>
  <si>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</si>
  <si>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</si>
  <si>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</si>
  <si>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</si>
  <si>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</si>
  <si>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</si>
  <si>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</si>
  <si>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</si>
  <si>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</si>
  <si>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</si>
  <si>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</si>
  <si>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</si>
  <si>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</si>
  <si>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</si>
  <si>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</si>
  <si>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</si>
  <si>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</si>
  <si>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</si>
  <si>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</si>
  <si>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</si>
  <si>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</si>
  <si>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</si>
  <si>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</si>
  <si>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</si>
  <si>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</si>
  <si>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</si>
  <si>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</si>
  <si>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</si>
  <si>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</si>
  <si>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</si>
  <si>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</si>
  <si>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</si>
  <si>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</si>
  <si>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</si>
  <si>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</si>
  <si>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</si>
  <si>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</si>
  <si>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</si>
  <si>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</si>
  <si>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</si>
  <si>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</si>
  <si>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</si>
  <si>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</si>
  <si>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</si>
  <si>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</si>
  <si>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</si>
  <si>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</si>
  <si>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</si>
  <si>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</si>
  <si>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</si>
  <si>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</si>
  <si>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</si>
  <si>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</si>
  <si>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</si>
  <si>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</si>
  <si>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</si>
  <si>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</si>
  <si>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</si>
  <si>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</si>
  <si>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</si>
  <si>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</si>
  <si>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</si>
  <si>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</si>
  <si>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</si>
  <si>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</si>
  <si>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</si>
  <si>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</si>
  <si>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</si>
  <si>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</si>
  <si>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</si>
  <si>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</si>
  <si>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</si>
  <si>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</si>
  <si>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</si>
  <si>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</si>
  <si>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</si>
  <si>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</si>
  <si>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</si>
  <si>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</si>
  <si>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</si>
  <si>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</si>
  <si>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</si>
  <si>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</si>
  <si>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</si>
  <si>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</si>
  <si>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</si>
  <si>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</si>
  <si>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</si>
  <si>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</si>
  <si>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</si>
  <si>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</si>
  <si>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</si>
  <si>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</si>
  <si>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</si>
  <si>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</si>
  <si>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</si>
  <si>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</si>
  <si>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</si>
  <si>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</si>
  <si>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</si>
  <si>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</si>
  <si>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</si>
  <si>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</si>
  <si>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</si>
  <si>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</si>
  <si>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</si>
  <si>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</si>
  <si>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</si>
  <si>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</si>
  <si>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</si>
  <si>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</si>
  <si>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</si>
  <si>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</si>
  <si>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</si>
  <si>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</si>
  <si>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</si>
  <si>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</si>
  <si>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</si>
  <si>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</si>
  <si>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</si>
  <si>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</si>
  <si>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</si>
  <si>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</si>
  <si>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</si>
  <si>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</si>
  <si>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</si>
  <si>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</si>
  <si>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</si>
  <si>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</si>
  <si>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</si>
  <si>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</si>
  <si>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</si>
  <si>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</si>
  <si>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</si>
  <si>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</si>
  <si>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</si>
  <si>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</si>
  <si>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</si>
  <si>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</si>
  <si>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</si>
  <si>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</si>
  <si>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</si>
  <si>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</si>
  <si>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</si>
  <si>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</si>
  <si>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</si>
  <si>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</si>
  <si>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</si>
  <si>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</si>
  <si>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</si>
  <si>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</si>
  <si>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</si>
  <si>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</si>
  <si>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</si>
  <si>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</si>
  <si>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</si>
  <si>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</si>
  <si>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</si>
  <si>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</si>
  <si>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</si>
  <si>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</si>
  <si>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</si>
  <si>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</si>
  <si>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</si>
  <si>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</si>
  <si>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</si>
  <si>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</si>
  <si>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</si>
  <si>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</si>
  <si>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</si>
  <si>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</si>
  <si>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</si>
  <si>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</si>
  <si>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</si>
  <si>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</si>
  <si>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</si>
  <si>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</si>
  <si>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</si>
  <si>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</si>
  <si>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</si>
  <si>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</si>
  <si>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</si>
  <si>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</si>
  <si>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</si>
  <si>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</si>
  <si>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</si>
  <si>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</si>
  <si>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</si>
  <si>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</si>
  <si>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</si>
  <si>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</si>
  <si>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</si>
  <si>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</si>
  <si>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</si>
  <si>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</si>
  <si>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</si>
  <si>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</si>
  <si>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</si>
  <si>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</si>
  <si>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</si>
  <si>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</si>
  <si>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</si>
  <si>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</si>
  <si>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</si>
  <si>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</si>
  <si>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</si>
  <si>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</si>
  <si>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</si>
  <si>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</si>
  <si>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</si>
  <si>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</si>
  <si>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</si>
  <si>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</si>
  <si>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</si>
  <si>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</si>
  <si>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</si>
  <si>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</si>
  <si>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</si>
  <si>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</si>
  <si>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</si>
  <si>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</si>
  <si>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</si>
  <si>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</si>
  <si>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</si>
  <si>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</si>
  <si>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</si>
  <si>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</si>
  <si>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</si>
  <si>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</si>
  <si>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</si>
  <si>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</si>
  <si>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</si>
  <si>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</si>
  <si>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</si>
  <si>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</si>
  <si>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</si>
  <si>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</si>
  <si>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</si>
  <si>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</si>
  <si>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</si>
  <si>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</si>
  <si>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</si>
  <si>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</si>
  <si>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</si>
  <si>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</si>
  <si>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</si>
  <si>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</si>
  <si>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</si>
  <si>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</si>
  <si>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</si>
  <si>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</si>
  <si>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</si>
  <si>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</si>
  <si>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</si>
  <si>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</si>
  <si>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</si>
  <si>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</si>
  <si>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</si>
  <si>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</si>
  <si>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</si>
  <si>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</si>
  <si>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</si>
  <si>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</si>
  <si>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</si>
  <si>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</si>
  <si>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</si>
  <si>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</si>
  <si>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</si>
  <si>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</si>
  <si>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</si>
  <si>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</si>
  <si>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</si>
  <si>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</si>
  <si>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</si>
  <si>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</si>
  <si>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</si>
  <si>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</si>
  <si>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</si>
  <si>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</si>
  <si>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</si>
  <si>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</si>
  <si>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</si>
  <si>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</si>
  <si>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</si>
  <si>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</si>
  <si>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</si>
  <si>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</si>
  <si>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</si>
  <si>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</si>
  <si>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</si>
  <si>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</si>
  <si>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</si>
  <si>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</si>
  <si>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</si>
  <si>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</si>
  <si>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</si>
  <si>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</si>
  <si>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</si>
  <si>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</si>
  <si>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</si>
  <si>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</si>
  <si>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</si>
  <si>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</si>
  <si>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</si>
  <si>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</si>
  <si>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</si>
  <si>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</si>
  <si>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</si>
  <si>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</si>
  <si>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</si>
  <si>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</si>
  <si>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</si>
  <si>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</si>
  <si>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</si>
  <si>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</si>
  <si>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</si>
  <si>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</si>
  <si>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</si>
  <si>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</si>
  <si>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</si>
  <si>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</si>
  <si>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</si>
  <si>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</si>
  <si>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</si>
  <si>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</si>
  <si>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</si>
  <si>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</si>
  <si>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</si>
  <si>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</si>
  <si>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</si>
  <si>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</si>
  <si>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</si>
  <si>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</si>
  <si>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</si>
  <si>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</si>
  <si>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</si>
  <si>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</si>
  <si>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</si>
  <si>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</si>
  <si>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</si>
  <si>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</si>
  <si>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</si>
  <si>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</si>
  <si>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</si>
  <si>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</si>
  <si>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</si>
  <si>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</si>
  <si>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</si>
  <si>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</si>
  <si>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</si>
  <si>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</si>
  <si>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</si>
  <si>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</si>
  <si>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</si>
  <si>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</si>
  <si>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</si>
  <si>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</si>
  <si>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</si>
  <si>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</si>
  <si>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</si>
  <si>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</si>
  <si>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</si>
  <si>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</si>
  <si>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</si>
  <si>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</si>
  <si>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</si>
  <si>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</si>
  <si>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</si>
  <si>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</si>
  <si>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</si>
  <si>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</si>
  <si>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</si>
  <si>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</si>
  <si>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</si>
  <si>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</si>
  <si>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</si>
  <si>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</si>
  <si>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</si>
  <si>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</si>
  <si>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</si>
  <si>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</si>
  <si>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</si>
  <si>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</si>
  <si>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</si>
  <si>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</si>
  <si>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</si>
  <si>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</si>
  <si>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</si>
  <si>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</si>
  <si>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</si>
  <si>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</si>
  <si>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</si>
  <si>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</si>
  <si>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</si>
  <si>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</si>
  <si>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</si>
  <si>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</si>
  <si>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</si>
  <si>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</si>
  <si>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</si>
  <si>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</si>
  <si>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</si>
  <si>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</si>
  <si>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</si>
  <si>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</si>
  <si>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</si>
  <si>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</si>
  <si>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</si>
  <si>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</si>
  <si>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</si>
  <si>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</si>
  <si>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</si>
  <si>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</si>
  <si>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</si>
  <si>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</si>
  <si>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</si>
  <si>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</si>
  <si>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</si>
  <si>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</si>
  <si>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</si>
  <si>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</si>
  <si>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</si>
  <si>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</si>
  <si>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</si>
  <si>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</si>
  <si>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</si>
  <si>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</si>
  <si>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</si>
  <si>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</si>
  <si>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</si>
  <si>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</si>
  <si>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</si>
  <si>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</si>
  <si>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</si>
  <si>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</si>
  <si>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</si>
  <si>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</si>
  <si>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</si>
  <si>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</si>
  <si>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</si>
  <si>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</si>
  <si>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</si>
  <si>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</si>
  <si>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</si>
  <si>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</si>
  <si>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</si>
  <si>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</si>
  <si>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</si>
  <si>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</si>
  <si>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</si>
  <si>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</si>
  <si>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</si>
  <si>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</si>
  <si>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</si>
  <si>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</si>
  <si>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</si>
  <si>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</si>
  <si>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</si>
  <si>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</si>
  <si>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</si>
  <si>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</si>
  <si>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</si>
  <si>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</si>
  <si>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</si>
  <si>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</si>
  <si>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</si>
  <si>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</si>
  <si>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</si>
  <si>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</si>
  <si>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</si>
  <si>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</si>
  <si>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</si>
  <si>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</si>
  <si>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</si>
  <si>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</si>
  <si>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</si>
  <si>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</si>
  <si>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</si>
  <si>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</si>
  <si>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</si>
  <si>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</si>
  <si>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</si>
  <si>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</si>
  <si>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</si>
  <si>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</si>
  <si>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</si>
  <si>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</si>
  <si>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</si>
  <si>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</si>
  <si>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</si>
  <si>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</si>
  <si>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</si>
  <si>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</si>
  <si>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</si>
  <si>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</si>
  <si>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</si>
  <si>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</si>
  <si>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</si>
  <si>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</si>
  <si>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</si>
  <si>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</si>
  <si>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</si>
  <si>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</si>
  <si>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</si>
  <si>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</si>
  <si>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</si>
  <si>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</si>
  <si>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</si>
  <si>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</si>
  <si>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</si>
  <si>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</si>
  <si>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</si>
  <si>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</si>
  <si>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</si>
  <si>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</si>
  <si>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</si>
  <si>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</si>
  <si>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</si>
  <si>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</si>
  <si>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</si>
  <si>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</si>
  <si>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</si>
  <si>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</si>
  <si>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</si>
  <si>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</si>
  <si>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</si>
  <si>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</si>
  <si>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</si>
  <si>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</si>
  <si>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</si>
  <si>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</si>
  <si>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</si>
  <si>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</si>
  <si>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</si>
  <si>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</si>
  <si>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</si>
  <si>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</si>
  <si>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</si>
  <si>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</si>
  <si>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</si>
  <si>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</si>
  <si>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</si>
  <si>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</si>
  <si>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</si>
  <si>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</si>
  <si>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</si>
  <si>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</si>
  <si>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</si>
  <si>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</si>
  <si>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</si>
  <si>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</si>
  <si>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</si>
  <si>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</si>
  <si>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</si>
  <si>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</si>
  <si>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</si>
  <si>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</si>
  <si>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</si>
  <si>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</si>
  <si>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</si>
  <si>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</si>
  <si>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</si>
  <si>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</si>
  <si>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</si>
  <si>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</si>
  <si>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</si>
  <si>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</si>
  <si>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</si>
  <si>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</si>
  <si>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</si>
  <si>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</si>
  <si>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</si>
  <si>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</si>
  <si>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</si>
  <si>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</si>
  <si>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</si>
  <si>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</si>
  <si>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</si>
  <si>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</si>
  <si>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</si>
  <si>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</si>
  <si>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</si>
  <si>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</si>
  <si>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</si>
  <si>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</si>
  <si>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</si>
  <si>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</si>
  <si>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</si>
  <si>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</si>
  <si>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</si>
  <si>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</si>
  <si>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</si>
  <si>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</si>
  <si>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</si>
  <si>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</si>
  <si>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</si>
  <si>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</si>
  <si>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</si>
  <si>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</si>
  <si>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</si>
  <si>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</si>
  <si>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</si>
  <si>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</si>
  <si>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</si>
  <si>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</si>
  <si>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</si>
  <si>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</si>
  <si>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</si>
  <si>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</si>
  <si>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</si>
  <si>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</si>
  <si>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</si>
  <si>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</si>
  <si>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</si>
  <si>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</si>
  <si>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</si>
  <si>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</si>
  <si>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</si>
  <si>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</si>
  <si>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</si>
  <si>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</si>
  <si>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</si>
  <si>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</si>
  <si>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</si>
  <si>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</si>
  <si>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</si>
  <si>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</si>
  <si>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</si>
  <si>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</si>
  <si>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</si>
  <si>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</si>
  <si>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</si>
  <si>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</si>
  <si>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</si>
  <si>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</si>
  <si>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</si>
  <si>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</si>
  <si>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</si>
  <si>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</si>
  <si>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</si>
  <si>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</si>
  <si>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</si>
  <si>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</si>
  <si>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</si>
  <si>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</si>
  <si>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</si>
  <si>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</si>
  <si>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</si>
  <si>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</si>
  <si>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</si>
  <si>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</si>
  <si>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</si>
  <si>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</si>
  <si>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</si>
  <si>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</si>
  <si>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</si>
  <si>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</si>
  <si>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</si>
  <si>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</si>
  <si>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</si>
  <si>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</si>
  <si>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</si>
  <si>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</si>
  <si>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</si>
  <si>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</si>
  <si>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</si>
  <si>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</si>
  <si>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</si>
  <si>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</si>
  <si>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</si>
  <si>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</si>
  <si>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</si>
  <si>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</si>
  <si>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</si>
  <si>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</si>
  <si>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</si>
  <si>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</si>
  <si>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</si>
  <si>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</si>
  <si>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</si>
  <si>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</si>
  <si>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</si>
  <si>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</si>
  <si>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</si>
  <si>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</si>
  <si>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</si>
  <si>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</si>
  <si>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</si>
  <si>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</si>
  <si>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</si>
  <si>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</si>
  <si>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</si>
  <si>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</si>
  <si>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</si>
  <si>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</si>
  <si>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</si>
  <si>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</si>
  <si>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</si>
  <si>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</si>
  <si>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</si>
  <si>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</si>
  <si>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</si>
  <si>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</si>
  <si>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</si>
  <si>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</si>
  <si>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</si>
  <si>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</si>
  <si>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</si>
  <si>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</si>
  <si>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</si>
  <si>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</si>
  <si>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</si>
  <si>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</si>
  <si>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</si>
  <si>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</si>
  <si>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</si>
  <si>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</si>
  <si>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</si>
  <si>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</si>
  <si>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</si>
  <si>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</si>
  <si>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</si>
  <si>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</si>
  <si>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</si>
  <si>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</si>
  <si>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</si>
  <si>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</si>
  <si>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</si>
  <si>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</si>
  <si>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</si>
  <si>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</si>
  <si>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</si>
  <si>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</si>
  <si>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</si>
  <si>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</si>
  <si>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</si>
  <si>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</si>
  <si>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</si>
  <si>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</si>
  <si>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</si>
  <si>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</si>
  <si>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</si>
  <si>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</si>
  <si>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</si>
  <si>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</si>
  <si>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</si>
  <si>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</si>
  <si>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</si>
  <si>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</si>
  <si>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</si>
  <si>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</si>
  <si>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</si>
  <si>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</si>
  <si>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</si>
  <si>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</si>
  <si>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</si>
  <si>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</si>
  <si>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</si>
  <si>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</si>
  <si>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</si>
  <si>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</si>
  <si>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</si>
  <si>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</si>
  <si>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</si>
  <si>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</si>
  <si>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</si>
  <si>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</si>
  <si>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</si>
  <si>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</si>
  <si>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</si>
  <si>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</si>
  <si>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</si>
  <si>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</si>
  <si>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</si>
  <si>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</si>
  <si>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</si>
  <si>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</si>
  <si>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</si>
  <si>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</si>
  <si>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</si>
  <si>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</si>
  <si>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</si>
  <si>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</si>
  <si>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</si>
  <si>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</si>
  <si>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</si>
  <si>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</si>
  <si>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</si>
  <si>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</si>
  <si>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</si>
  <si>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</si>
  <si>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</si>
  <si>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</si>
  <si>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</si>
  <si>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</si>
  <si>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</si>
  <si>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</si>
  <si>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</si>
  <si>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</si>
  <si>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</si>
  <si>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</si>
  <si>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</si>
  <si>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</si>
  <si>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</si>
  <si>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</si>
  <si>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</si>
  <si>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</si>
  <si>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</si>
  <si>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</si>
  <si>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</si>
  <si>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</si>
  <si>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</si>
  <si>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</si>
  <si>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</si>
  <si>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</si>
  <si>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</si>
  <si>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</si>
  <si>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</si>
  <si>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</si>
  <si>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</si>
  <si>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</si>
  <si>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</si>
  <si>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</si>
  <si>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</si>
  <si>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</si>
  <si>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</si>
  <si>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</si>
  <si>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</si>
  <si>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</si>
  <si>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</si>
  <si>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</si>
  <si>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</si>
  <si>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</si>
  <si>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</si>
  <si>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</si>
  <si>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</si>
  <si>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</si>
  <si>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</si>
  <si>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</si>
  <si>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</si>
  <si>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</si>
  <si>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</si>
  <si>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</si>
  <si>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</si>
  <si>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</si>
  <si>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</si>
  <si>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</si>
  <si>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</si>
  <si>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</si>
  <si>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</si>
  <si>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</si>
  <si>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</si>
  <si>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</si>
  <si>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</si>
  <si>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</si>
  <si>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</si>
  <si>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</si>
  <si>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</si>
  <si>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</si>
  <si>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</si>
  <si>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</si>
  <si>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</si>
  <si>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</si>
  <si>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</si>
  <si>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</si>
  <si>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</si>
  <si>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</si>
  <si>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</si>
  <si>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</si>
  <si>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</si>
  <si>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</si>
  <si>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</si>
  <si>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</si>
  <si>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</si>
  <si>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</si>
  <si>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</si>
  <si>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</si>
  <si>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</si>
  <si>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</si>
  <si>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</si>
  <si>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</si>
  <si>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</si>
  <si>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</si>
  <si>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</si>
  <si>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</si>
  <si>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</si>
  <si>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</si>
  <si>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</si>
  <si>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</si>
  <si>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</si>
  <si>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</si>
  <si>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</si>
  <si>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</si>
  <si>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</si>
  <si>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</si>
  <si>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</si>
  <si>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</si>
  <si>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</si>
  <si>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</si>
  <si>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</si>
  <si>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</si>
  <si>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</si>
  <si>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</si>
  <si>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</si>
  <si>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</si>
  <si>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</si>
  <si>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</si>
  <si>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</si>
  <si>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</si>
  <si>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</si>
  <si>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</si>
  <si>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</si>
  <si>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</si>
  <si>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</si>
  <si>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</si>
  <si>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</si>
  <si>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</si>
  <si>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</si>
  <si>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</si>
  <si>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</si>
  <si>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</si>
  <si>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</si>
  <si>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</si>
  <si>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</si>
  <si>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</si>
  <si>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</si>
  <si>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</si>
  <si>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</si>
  <si>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</si>
  <si>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</si>
  <si>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</si>
  <si>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</si>
  <si>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</si>
  <si>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</si>
  <si>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</si>
  <si>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</si>
  <si>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</si>
  <si>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</si>
  <si>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</si>
  <si>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</si>
  <si>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</si>
  <si>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</si>
  <si>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</si>
  <si>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</si>
  <si>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</si>
  <si>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</si>
  <si>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</si>
  <si>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</si>
  <si>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</si>
  <si>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</si>
  <si>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</si>
  <si>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</si>
  <si>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</si>
  <si>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</si>
  <si>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</si>
  <si>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</si>
  <si>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</si>
  <si>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</si>
  <si>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</si>
  <si>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</si>
  <si>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</si>
  <si>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</si>
  <si>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</si>
  <si>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</si>
  <si>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</si>
  <si>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</si>
  <si>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</si>
  <si>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</si>
  <si>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</si>
  <si>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</si>
  <si>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</si>
  <si>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</si>
  <si>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</si>
  <si>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</si>
  <si>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</si>
  <si>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</si>
  <si>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</si>
  <si>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</si>
  <si>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</si>
  <si>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</si>
  <si>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</si>
  <si>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</si>
  <si>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</si>
  <si>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</si>
  <si>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</si>
  <si>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</si>
  <si>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</si>
  <si>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</si>
  <si>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</si>
  <si>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</si>
  <si>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</si>
  <si>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</si>
  <si>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</si>
  <si>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</si>
  <si>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</si>
  <si>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</si>
  <si>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</si>
  <si>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</si>
  <si>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</si>
  <si>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</si>
  <si>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</si>
  <si>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</si>
  <si>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</si>
  <si>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</si>
  <si>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</si>
  <si>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</si>
  <si>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</si>
  <si>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</si>
  <si>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</si>
  <si>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</si>
  <si>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</si>
  <si>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</si>
  <si>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</si>
  <si>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</si>
  <si>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</si>
  <si>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</si>
  <si>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</si>
  <si>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</si>
  <si>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</si>
  <si>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</si>
  <si>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</si>
  <si>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</si>
  <si>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</si>
  <si>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</si>
  <si>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</si>
  <si>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</si>
  <si>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</si>
  <si>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</si>
  <si>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</si>
  <si>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</si>
  <si>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</si>
  <si>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</si>
  <si>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</si>
  <si>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</si>
  <si>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</si>
  <si>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</si>
  <si>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</si>
  <si>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</si>
  <si>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</si>
  <si>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</si>
  <si>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</si>
  <si>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</si>
  <si>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</si>
  <si>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</si>
  <si>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</si>
  <si>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</si>
  <si>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</si>
  <si>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</si>
  <si>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</si>
  <si>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</si>
  <si>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</si>
  <si>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</si>
  <si>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</si>
  <si>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</si>
  <si>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</si>
  <si>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</si>
  <si>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</si>
  <si>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</si>
  <si>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</si>
  <si>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</si>
  <si>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</si>
  <si>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</si>
  <si>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</si>
  <si>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</si>
  <si>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</si>
  <si>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</si>
  <si>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</si>
  <si>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</si>
  <si>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</si>
  <si>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</si>
  <si>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</si>
  <si>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</si>
  <si>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</si>
  <si>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</si>
  <si>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</si>
  <si>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</si>
  <si>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</si>
  <si>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</si>
  <si>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</si>
  <si>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</si>
  <si>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</si>
  <si>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</si>
  <si>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</si>
  <si>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</si>
  <si>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</si>
  <si>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</si>
  <si>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</si>
  <si>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</si>
  <si>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</si>
  <si>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</si>
  <si>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</si>
  <si>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</si>
  <si>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</si>
  <si>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</si>
  <si>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</si>
  <si>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</si>
  <si>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</si>
  <si>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</si>
  <si>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</si>
  <si>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</si>
  <si>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</si>
  <si>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</si>
  <si>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</si>
  <si>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</si>
  <si>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</si>
  <si>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</si>
  <si>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</si>
  <si>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</si>
  <si>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</si>
  <si>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</si>
  <si>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</si>
  <si>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</si>
  <si>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</si>
  <si>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</si>
  <si>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</si>
  <si>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</si>
  <si>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</si>
  <si>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</si>
  <si>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</si>
  <si>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</si>
  <si>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</si>
  <si>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</si>
  <si>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</si>
  <si>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</si>
  <si>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</si>
  <si>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</si>
  <si>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</si>
  <si>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</si>
  <si>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</si>
  <si>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</si>
  <si>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</si>
  <si>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</si>
  <si>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</si>
  <si>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</si>
  <si>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</si>
  <si>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</si>
  <si>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</si>
  <si>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</si>
  <si>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</si>
  <si>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</si>
  <si>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</si>
  <si>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</si>
  <si>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</si>
  <si>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</si>
  <si>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</si>
  <si>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</si>
  <si>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</si>
  <si>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</si>
  <si>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</si>
  <si>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</si>
  <si>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</si>
  <si>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</si>
  <si>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</si>
  <si>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</si>
  <si>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</si>
  <si>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</si>
  <si>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</si>
  <si>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</si>
  <si>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</si>
  <si>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</si>
  <si>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</si>
  <si>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</si>
  <si>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</si>
  <si>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</si>
  <si>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</si>
  <si>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</si>
  <si>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</si>
  <si>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</si>
  <si>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</si>
  <si>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</si>
  <si>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</si>
  <si>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</si>
  <si>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</si>
  <si>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</si>
  <si>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</si>
  <si>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</si>
  <si>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</si>
  <si>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</si>
  <si>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</si>
  <si>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</si>
  <si>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</si>
  <si>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</si>
  <si>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</si>
  <si>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</si>
  <si>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</si>
  <si>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</si>
  <si>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</si>
  <si>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</si>
  <si>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</si>
  <si>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</si>
  <si>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</si>
  <si>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</si>
  <si>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</si>
  <si>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</si>
  <si>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</si>
  <si>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</si>
  <si>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</si>
  <si>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</si>
  <si>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</si>
  <si>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</si>
  <si>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</si>
  <si>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</si>
  <si>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</si>
  <si>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</si>
  <si>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</si>
  <si>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</si>
  <si>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</si>
  <si>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</si>
  <si>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</si>
  <si>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</si>
  <si>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</si>
  <si>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</si>
  <si>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</si>
  <si>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</si>
  <si>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</si>
  <si>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</si>
  <si>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</si>
  <si>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</si>
  <si>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</si>
  <si>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</si>
  <si>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</si>
  <si>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</si>
  <si>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</si>
  <si>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</si>
  <si>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</si>
  <si>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</si>
  <si>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</si>
  <si>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</si>
  <si>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</si>
  <si>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</si>
  <si>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</si>
  <si>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</si>
  <si>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</si>
  <si>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</si>
  <si>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</si>
  <si>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</si>
  <si>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</si>
  <si>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</si>
  <si>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</si>
  <si>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</si>
  <si>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</si>
  <si>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</si>
  <si>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</si>
  <si>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</si>
  <si>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</si>
  <si>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</si>
  <si>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</si>
  <si>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</si>
  <si>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</si>
  <si>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</si>
  <si>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</si>
  <si>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</si>
  <si>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</si>
  <si>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</si>
  <si>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</si>
  <si>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</si>
  <si>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</si>
  <si>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</si>
  <si>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</si>
  <si>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</si>
  <si>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</si>
  <si>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</si>
  <si>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</si>
  <si>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</si>
  <si>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</si>
  <si>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</si>
  <si>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</si>
  <si>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</si>
  <si>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</si>
  <si>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</si>
  <si>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</si>
  <si>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</si>
  <si>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</si>
  <si>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</si>
  <si>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</si>
  <si>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</si>
  <si>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</si>
  <si>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</si>
  <si>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</si>
  <si>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</si>
  <si>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</si>
  <si>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</si>
  <si>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</si>
  <si>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</si>
  <si>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</si>
  <si>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</si>
  <si>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</si>
  <si>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</si>
  <si>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</si>
  <si>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</si>
  <si>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</si>
  <si>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</si>
  <si>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</si>
  <si>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</si>
  <si>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</si>
  <si>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</si>
  <si>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</si>
  <si>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</si>
  <si>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</si>
  <si>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</si>
  <si>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</si>
  <si>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</si>
  <si>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</si>
  <si>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</si>
  <si>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</si>
  <si>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</si>
  <si>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</si>
  <si>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</si>
  <si>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</si>
  <si>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</si>
  <si>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</si>
  <si>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</si>
  <si>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</si>
  <si>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</si>
  <si>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</si>
  <si>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</si>
  <si>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</si>
  <si>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</si>
  <si>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</si>
  <si>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</si>
  <si>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</si>
  <si>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</si>
  <si>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</si>
  <si>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</si>
  <si>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</si>
  <si>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</si>
  <si>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</si>
  <si>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</si>
  <si>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</si>
  <si>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</si>
  <si>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</si>
  <si>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</si>
  <si>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</si>
  <si>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</si>
  <si>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</si>
  <si>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</si>
  <si>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</si>
  <si>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</si>
  <si>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</si>
  <si>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</si>
  <si>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</si>
  <si>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</si>
  <si>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</si>
  <si>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</si>
  <si>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</si>
  <si>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</si>
  <si>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</si>
  <si>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</si>
  <si>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</si>
  <si>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</si>
  <si>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</si>
  <si>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</si>
  <si>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</si>
  <si>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</si>
  <si>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</si>
  <si>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</si>
  <si>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</si>
  <si>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</si>
  <si>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</si>
  <si>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</si>
  <si>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</si>
  <si>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</si>
  <si>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</si>
  <si>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</si>
  <si>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</si>
  <si>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</si>
  <si>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</si>
  <si>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</si>
  <si>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</si>
  <si>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</si>
  <si>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</si>
  <si>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</si>
  <si>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</si>
  <si>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</si>
  <si>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</si>
  <si>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</si>
  <si>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</si>
  <si>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</si>
  <si>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</si>
  <si>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</si>
  <si>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</si>
  <si>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</si>
  <si>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</si>
  <si>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</si>
  <si>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</si>
  <si>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</si>
  <si>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</si>
  <si>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</si>
  <si>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</si>
  <si>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</si>
  <si>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</si>
  <si>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</si>
  <si>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</si>
  <si>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</si>
  <si>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</si>
  <si>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</si>
  <si>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</si>
  <si>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</si>
  <si>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</si>
  <si>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</si>
  <si>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</si>
  <si>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</si>
  <si>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</si>
  <si>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</si>
  <si>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</si>
  <si>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</si>
  <si>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</si>
  <si>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</si>
  <si>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</si>
  <si>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</si>
  <si>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</si>
  <si>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</si>
  <si>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</si>
  <si>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</si>
  <si>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</si>
  <si>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</si>
  <si>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</si>
  <si>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</si>
  <si>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</si>
  <si>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</si>
  <si>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</si>
  <si>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</si>
  <si>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</si>
  <si>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</si>
  <si>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</si>
  <si>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</si>
  <si>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</si>
  <si>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</si>
  <si>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</si>
  <si>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</si>
  <si>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</si>
  <si>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</si>
  <si>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</si>
  <si>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</si>
  <si>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</si>
  <si>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</si>
  <si>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</si>
  <si>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</si>
  <si>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</si>
  <si>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</si>
  <si>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</si>
  <si>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</si>
  <si>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</si>
  <si>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</si>
  <si>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</si>
  <si>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</si>
  <si>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</si>
  <si>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</si>
  <si>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</si>
  <si>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</si>
  <si>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</si>
  <si>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</si>
  <si>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</si>
  <si>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</si>
  <si>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</si>
  <si>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</si>
  <si>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</si>
  <si>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</si>
  <si>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</si>
  <si>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</si>
  <si>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</si>
  <si>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</si>
  <si>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</si>
  <si>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</si>
  <si>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</si>
  <si>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</si>
  <si>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</si>
  <si>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</si>
  <si>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</si>
  <si>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</si>
  <si>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</si>
  <si>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</si>
  <si>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</si>
  <si>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</si>
  <si>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</si>
  <si>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</si>
  <si>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</si>
  <si>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</si>
  <si>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</si>
  <si>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</si>
  <si>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</si>
  <si>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</si>
  <si>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</si>
  <si>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</si>
  <si>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</si>
  <si>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</si>
  <si>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</si>
  <si>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</si>
  <si>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</si>
  <si>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</si>
  <si>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</si>
  <si>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</si>
  <si>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</si>
  <si>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</si>
  <si>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</si>
  <si>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</si>
  <si>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</si>
  <si>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</si>
  <si>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</si>
  <si>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</si>
  <si>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</si>
  <si>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</si>
  <si>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</si>
  <si>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</si>
  <si>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</si>
  <si>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</si>
  <si>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</si>
  <si>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</si>
  <si>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</si>
  <si>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</si>
  <si>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</si>
  <si>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</si>
  <si>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</si>
  <si>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</si>
  <si>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</si>
  <si>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</si>
  <si>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</si>
  <si>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</si>
  <si>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</si>
  <si>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</si>
  <si>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</si>
  <si>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</si>
  <si>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</si>
  <si>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</si>
  <si>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</si>
  <si>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</si>
  <si>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</si>
  <si>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</si>
  <si>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</si>
  <si>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</si>
  <si>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</si>
  <si>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</si>
  <si>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</si>
  <si>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</si>
  <si>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</si>
  <si>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</si>
  <si>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</si>
  <si>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</si>
  <si>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</si>
  <si>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</si>
  <si>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</si>
  <si>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</si>
  <si>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</si>
  <si>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</si>
  <si>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</si>
  <si>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</si>
  <si>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</si>
  <si>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</si>
  <si>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</si>
  <si>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</si>
  <si>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</si>
  <si>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</si>
  <si>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</si>
  <si>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</si>
  <si>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</si>
  <si>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</si>
  <si>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</si>
  <si>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</si>
  <si>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</si>
  <si>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</si>
  <si>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</si>
  <si>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</si>
  <si>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</si>
  <si>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</si>
  <si>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</si>
  <si>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</si>
  <si>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</si>
  <si>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</si>
  <si>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</si>
  <si>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</si>
  <si>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</si>
  <si>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</si>
  <si>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</si>
  <si>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</si>
  <si>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</si>
  <si>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</si>
  <si>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</si>
  <si>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</si>
  <si>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</si>
  <si>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</si>
  <si>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</si>
  <si>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</si>
  <si>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</si>
  <si>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</si>
  <si>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</si>
  <si>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</si>
  <si>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</si>
  <si>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</si>
  <si>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</si>
  <si>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</si>
  <si>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</si>
  <si>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</si>
  <si>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</si>
  <si>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</si>
  <si>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</si>
  <si>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</si>
  <si>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</si>
  <si>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</si>
  <si>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</si>
  <si>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</si>
  <si>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</si>
  <si>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</si>
  <si>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</si>
  <si>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</si>
  <si>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</si>
  <si>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</si>
  <si>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</si>
  <si>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</si>
  <si>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</si>
  <si>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</si>
  <si>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</si>
  <si>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</si>
  <si>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</si>
  <si>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</si>
  <si>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</si>
  <si>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</si>
  <si>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</si>
  <si>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</si>
  <si>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</si>
  <si>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</si>
  <si>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</si>
  <si>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</si>
  <si>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</si>
  <si>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</si>
  <si>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</si>
  <si>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</si>
  <si>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</si>
  <si>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</si>
  <si>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</si>
  <si>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</si>
  <si>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</si>
  <si>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</si>
  <si>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</si>
  <si>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</si>
  <si>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</si>
  <si>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</si>
  <si>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</si>
  <si>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</si>
  <si>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</si>
  <si>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</si>
  <si>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</si>
  <si>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</si>
  <si>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</si>
  <si>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</si>
  <si>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</si>
  <si>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</si>
  <si>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</si>
  <si>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</si>
  <si>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</si>
  <si>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</si>
  <si>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</si>
  <si>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</si>
  <si>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</si>
  <si>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</si>
  <si>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</si>
  <si>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</si>
  <si>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</si>
  <si>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</si>
  <si>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</si>
  <si>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</si>
  <si>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</si>
  <si>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</si>
  <si>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</si>
  <si>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</si>
  <si>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</si>
  <si>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</si>
  <si>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</si>
  <si>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</si>
  <si>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</si>
  <si>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</si>
  <si>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</si>
  <si>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</si>
  <si>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</si>
  <si>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</si>
  <si>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</si>
  <si>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</si>
  <si>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</si>
  <si>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</si>
  <si>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</si>
  <si>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</si>
  <si>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</si>
  <si>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</si>
  <si>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</si>
  <si>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</si>
  <si>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</si>
  <si>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</si>
  <si>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</si>
  <si>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</si>
  <si>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</si>
  <si>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</si>
  <si>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</si>
  <si>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</si>
  <si>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</si>
  <si>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</si>
  <si>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</si>
  <si>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</si>
  <si>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</si>
  <si>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</si>
  <si>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</si>
  <si>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</si>
  <si>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</si>
  <si>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</si>
  <si>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</si>
  <si>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</si>
  <si>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</si>
  <si>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</si>
  <si>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</si>
  <si>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</si>
  <si>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</si>
  <si>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</si>
  <si>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</si>
  <si>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</si>
  <si>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</si>
  <si>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</si>
  <si>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</si>
  <si>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</si>
  <si>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</si>
  <si>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</si>
  <si>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</si>
  <si>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</si>
  <si>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</si>
  <si>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</si>
  <si>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</si>
  <si>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</si>
  <si>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</si>
  <si>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</si>
  <si>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</si>
  <si>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</si>
  <si>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</si>
  <si>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</si>
  <si>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</si>
  <si>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</si>
  <si>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</si>
  <si>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</si>
  <si>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</si>
  <si>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</si>
  <si>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</si>
  <si>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</si>
  <si>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</si>
  <si>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</si>
  <si>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</si>
  <si>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</si>
  <si>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</si>
  <si>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</si>
  <si>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</si>
  <si>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</si>
  <si>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</si>
  <si>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</si>
  <si>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</si>
  <si>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</si>
  <si>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</si>
  <si>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</si>
  <si>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</si>
  <si>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</si>
  <si>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</si>
  <si>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</si>
  <si>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</si>
  <si>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</si>
  <si>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</si>
  <si>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</si>
  <si>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</si>
  <si>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</si>
  <si>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</si>
  <si>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</si>
  <si>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</si>
  <si>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</si>
  <si>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</si>
  <si>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</si>
  <si>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</si>
  <si>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</si>
  <si>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</si>
  <si>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</si>
  <si>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</si>
  <si>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</si>
  <si>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</si>
  <si>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</si>
  <si>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</si>
  <si>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</si>
  <si>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</si>
  <si>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</si>
  <si>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</si>
  <si>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</si>
  <si>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</si>
  <si>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</si>
  <si>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</si>
  <si>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</si>
  <si>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</si>
  <si>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</si>
  <si>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</si>
  <si>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</si>
  <si>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</si>
  <si>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</si>
  <si>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</si>
  <si>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</si>
  <si>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</si>
  <si>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</si>
  <si>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</si>
  <si>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</si>
  <si>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</si>
  <si>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</si>
  <si>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</si>
  <si>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</si>
  <si>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</si>
  <si>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</si>
  <si>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</si>
  <si>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</si>
  <si>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</si>
  <si>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</si>
  <si>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</si>
  <si>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</si>
  <si>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</si>
  <si>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</si>
  <si>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</si>
  <si>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</si>
  <si>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</si>
  <si>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</si>
  <si>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</si>
  <si>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</si>
  <si>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</si>
  <si>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</si>
  <si>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</si>
  <si>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</si>
  <si>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</si>
  <si>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</si>
  <si>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</si>
  <si>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</si>
  <si>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</si>
  <si>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</si>
  <si>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</si>
  <si>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</si>
  <si>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</si>
  <si>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</si>
  <si>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</si>
  <si>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</si>
  <si>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</si>
  <si>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</si>
  <si>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</si>
  <si>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</si>
  <si>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</si>
  <si>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</si>
  <si>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</si>
  <si>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</si>
  <si>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</si>
  <si>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</si>
  <si>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</si>
  <si>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</si>
  <si>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</si>
  <si>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</si>
  <si>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</si>
  <si>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</si>
  <si>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</si>
  <si>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</si>
  <si>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</si>
  <si>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</si>
  <si>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</si>
  <si>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</si>
  <si>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</si>
  <si>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</si>
  <si>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</si>
  <si>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</si>
  <si>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</si>
  <si>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</si>
  <si>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</si>
  <si>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</si>
  <si>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</si>
  <si>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</si>
  <si>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</si>
  <si>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</si>
  <si>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</si>
  <si>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</si>
  <si>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</si>
  <si>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</si>
  <si>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</si>
  <si>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</si>
  <si>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</si>
  <si>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</si>
  <si>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</si>
  <si>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</si>
  <si>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</si>
  <si>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</si>
  <si>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</si>
  <si>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</si>
  <si>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</si>
  <si>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</si>
  <si>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</si>
  <si>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</si>
  <si>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</si>
  <si>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</si>
  <si>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</si>
  <si>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</si>
  <si>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</si>
  <si>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</si>
  <si>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</si>
  <si>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</si>
  <si>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</si>
  <si>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</si>
  <si>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</si>
  <si>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</si>
  <si>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</si>
  <si>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</si>
  <si>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</si>
  <si>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</si>
  <si>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</si>
  <si>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</si>
  <si>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</si>
  <si>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</si>
  <si>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</si>
  <si>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</si>
  <si>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</si>
  <si>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</si>
  <si>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</si>
  <si>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</si>
  <si>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</si>
  <si>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</si>
  <si>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</si>
  <si>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</si>
  <si>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</si>
  <si>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</si>
  <si>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</si>
  <si>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</si>
  <si>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</si>
  <si>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</si>
  <si>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</si>
  <si>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</si>
  <si>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</si>
  <si>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</si>
  <si>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</si>
  <si>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</si>
  <si>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</si>
  <si>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</si>
  <si>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</si>
  <si>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</si>
  <si>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</si>
  <si>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</si>
  <si>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</si>
  <si>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</si>
  <si>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</si>
  <si>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</si>
  <si>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</si>
  <si>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</si>
  <si>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</si>
  <si>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</si>
  <si>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</si>
  <si>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</si>
  <si>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</si>
  <si>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</si>
  <si>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</si>
  <si>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</si>
  <si>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</si>
  <si>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</si>
  <si>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</si>
  <si>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</si>
  <si>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</si>
  <si>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</si>
  <si>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</si>
  <si>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</si>
  <si>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</si>
  <si>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</si>
  <si>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</si>
  <si>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</si>
  <si>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</si>
  <si>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</si>
  <si>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</si>
  <si>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</si>
  <si>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</si>
  <si>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</si>
  <si>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</si>
  <si>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</si>
  <si>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</si>
  <si>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</si>
  <si>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</si>
  <si>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</si>
  <si>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</si>
  <si>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</si>
  <si>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</si>
  <si>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</si>
  <si>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</si>
  <si>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</si>
  <si>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</si>
  <si>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</si>
  <si>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</si>
  <si>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</si>
  <si>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</si>
  <si>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</si>
  <si>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</si>
  <si>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</si>
  <si>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</si>
  <si>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</si>
  <si>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</si>
  <si>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</si>
  <si>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</si>
  <si>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</si>
  <si>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</si>
  <si>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</si>
  <si>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</si>
  <si>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</si>
  <si>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</si>
  <si>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</si>
  <si>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</si>
  <si>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</si>
  <si>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</si>
  <si>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</si>
  <si>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</si>
  <si>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</si>
  <si>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</si>
  <si>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</si>
  <si>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</si>
  <si>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</si>
  <si>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</si>
  <si>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</si>
  <si>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</si>
  <si>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</si>
  <si>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</si>
  <si>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</si>
  <si>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</si>
  <si>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</si>
  <si>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</si>
  <si>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</si>
  <si>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</si>
  <si>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</si>
  <si>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</si>
  <si>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</si>
  <si>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</si>
  <si>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</si>
  <si>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</si>
  <si>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</si>
  <si>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</si>
  <si>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</si>
  <si>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</si>
  <si>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</si>
  <si>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</si>
  <si>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</si>
  <si>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</si>
  <si>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</si>
  <si>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</si>
  <si>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</si>
  <si>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</si>
  <si>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</si>
  <si>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</si>
  <si>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</si>
  <si>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</si>
  <si>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</si>
  <si>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</si>
  <si>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</si>
  <si>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</si>
  <si>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</si>
  <si>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</si>
  <si>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</si>
  <si>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</si>
  <si>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</si>
  <si>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</si>
  <si>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</si>
  <si>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</si>
  <si>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</si>
  <si>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</si>
  <si>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</si>
  <si>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</si>
  <si>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</si>
  <si>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</si>
  <si>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</si>
  <si>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</si>
  <si>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</si>
  <si>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</si>
  <si>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</si>
  <si>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</si>
  <si>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</si>
  <si>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</si>
  <si>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</si>
  <si>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</si>
  <si>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</si>
  <si>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</si>
  <si>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</si>
  <si>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</si>
  <si>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</si>
  <si>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</si>
  <si>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</si>
  <si>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</si>
  <si>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</si>
  <si>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</si>
  <si>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</si>
  <si>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</si>
  <si>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</si>
  <si>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</si>
  <si>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</si>
  <si>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</si>
  <si>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</si>
  <si>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</si>
  <si>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</si>
  <si>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</si>
  <si>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</si>
  <si>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</si>
  <si>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</si>
  <si>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</si>
  <si>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</si>
  <si>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</si>
  <si>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</si>
  <si>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</si>
  <si>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</si>
  <si>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</si>
  <si>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</si>
  <si>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</si>
  <si>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</si>
  <si>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</si>
  <si>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</si>
  <si>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</si>
  <si>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</si>
  <si>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</si>
  <si>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</si>
  <si>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</si>
  <si>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</si>
  <si>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</si>
  <si>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</si>
  <si>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</si>
  <si>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</si>
  <si>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</si>
  <si>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</si>
  <si>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</si>
  <si>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</si>
  <si>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</si>
  <si>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</si>
  <si>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</si>
  <si>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</si>
  <si>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</si>
  <si>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</si>
  <si>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</si>
  <si>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</si>
  <si>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</si>
  <si>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</si>
  <si>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</si>
  <si>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</si>
  <si>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</si>
  <si>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</si>
  <si>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</si>
  <si>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</si>
  <si>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</si>
  <si>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</si>
  <si>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</si>
  <si>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</si>
  <si>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</si>
  <si>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</si>
  <si>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</si>
  <si>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</si>
  <si>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</si>
  <si>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</si>
  <si>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</si>
  <si>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</si>
  <si>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</si>
  <si>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</si>
  <si>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</si>
  <si>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</si>
  <si>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</si>
  <si>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</si>
  <si>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</si>
  <si>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</si>
  <si>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</si>
  <si>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</si>
  <si>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</si>
  <si>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</si>
  <si>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</si>
  <si>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</si>
  <si>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</si>
  <si>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</si>
  <si>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</si>
  <si>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</si>
  <si>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</si>
  <si>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</si>
  <si>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</si>
  <si>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</si>
  <si>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</si>
  <si>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</si>
  <si>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</si>
  <si>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</si>
  <si>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</si>
  <si>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</si>
  <si>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</si>
  <si>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</si>
  <si>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</si>
  <si>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</si>
  <si>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</si>
  <si>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</si>
  <si>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</si>
  <si>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</si>
  <si>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</si>
  <si>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</si>
  <si>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</si>
  <si>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</si>
  <si>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</si>
  <si>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</si>
  <si>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</si>
  <si>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</si>
  <si>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</si>
  <si>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</si>
  <si>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</si>
  <si>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</si>
  <si>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</si>
  <si>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</si>
  <si>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</si>
  <si>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</si>
  <si>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</si>
  <si>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</si>
  <si>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</si>
  <si>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</si>
  <si>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</si>
  <si>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</si>
  <si>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</si>
  <si>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</si>
  <si>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</si>
  <si>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</si>
  <si>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</si>
  <si>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</si>
  <si>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</si>
  <si>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</si>
  <si>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</si>
  <si>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</si>
  <si>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</si>
  <si>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</si>
  <si>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</si>
  <si>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</si>
  <si>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</si>
  <si>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</si>
  <si>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</si>
  <si>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</si>
  <si>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</si>
  <si>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</si>
  <si>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</si>
  <si>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</si>
  <si>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</si>
  <si>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</si>
  <si>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</si>
  <si>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</si>
  <si>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</si>
  <si>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</si>
  <si>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</si>
  <si>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</si>
  <si>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</si>
  <si>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</si>
  <si>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</si>
  <si>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</si>
  <si>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</si>
  <si>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</si>
  <si>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</si>
  <si>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</si>
  <si>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</si>
  <si>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</si>
  <si>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</si>
  <si>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</si>
  <si>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</si>
  <si>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</si>
  <si>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</si>
  <si>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</si>
  <si>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</si>
  <si>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</si>
  <si>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</si>
  <si>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</si>
  <si>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</si>
  <si>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</si>
  <si>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</si>
  <si>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</si>
  <si>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</si>
  <si>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</si>
  <si>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</si>
  <si>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</si>
  <si>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</si>
  <si>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</si>
  <si>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</si>
  <si>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</si>
  <si>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</si>
  <si>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</si>
  <si>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</si>
  <si>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</si>
  <si>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</si>
  <si>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</si>
  <si>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</si>
  <si>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</si>
  <si>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</si>
  <si>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</si>
  <si>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</si>
  <si>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</si>
  <si>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</si>
  <si>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</si>
  <si>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</si>
  <si>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</si>
  <si>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</si>
  <si>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</si>
  <si>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</si>
  <si>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</si>
  <si>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</si>
  <si>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</si>
  <si>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</si>
  <si>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</si>
  <si>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</si>
  <si>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</si>
  <si>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</si>
  <si>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</si>
  <si>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</si>
  <si>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</si>
  <si>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</si>
  <si>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</si>
  <si>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</si>
  <si>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</si>
  <si>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</si>
  <si>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</si>
  <si>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</si>
  <si>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</si>
  <si>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</si>
  <si>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</si>
  <si>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</si>
  <si>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</si>
  <si>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</si>
  <si>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</si>
  <si>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</si>
  <si>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</si>
  <si>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</si>
  <si>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</si>
  <si>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</si>
  <si>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</si>
  <si>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</si>
  <si>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</si>
  <si>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</si>
  <si>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</si>
  <si>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</si>
  <si>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</si>
  <si>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</si>
  <si>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</si>
  <si>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</si>
  <si>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</si>
  <si>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</si>
  <si>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</si>
  <si>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</si>
  <si>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</si>
  <si>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</si>
  <si>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</si>
  <si>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</si>
  <si>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</si>
  <si>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</si>
  <si>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</si>
  <si>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</si>
  <si>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</si>
  <si>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</si>
  <si>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</si>
  <si>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</si>
  <si>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</si>
  <si>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</si>
  <si>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</si>
  <si>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</si>
  <si>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</si>
  <si>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</si>
  <si>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</si>
  <si>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</si>
  <si>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</si>
  <si>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</si>
  <si>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</si>
  <si>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</si>
  <si>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</si>
  <si>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</si>
  <si>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</si>
  <si>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</si>
  <si>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</si>
  <si>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</si>
  <si>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</si>
  <si>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</si>
  <si>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</si>
  <si>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</si>
  <si>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</si>
  <si>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</si>
  <si>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</si>
  <si>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</si>
  <si>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</si>
  <si>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</si>
  <si>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</si>
  <si>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</si>
  <si>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</si>
  <si>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</si>
  <si>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</si>
  <si>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</si>
  <si>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</si>
  <si>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</si>
  <si>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</si>
  <si>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</si>
  <si>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</si>
  <si>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</si>
  <si>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</si>
  <si>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</si>
  <si>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</si>
  <si>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</si>
  <si>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</si>
  <si>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</si>
  <si>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</si>
  <si>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</si>
  <si>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</si>
  <si>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</si>
  <si>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</si>
  <si>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</si>
  <si>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</si>
  <si>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</si>
  <si>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</si>
  <si>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</si>
  <si>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</si>
  <si>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</si>
  <si>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</si>
  <si>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</si>
  <si>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</si>
  <si>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</si>
  <si>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</si>
  <si>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</si>
  <si>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</si>
  <si>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</si>
  <si>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</si>
  <si>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</si>
  <si>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</si>
  <si>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</si>
  <si>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</si>
  <si>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</si>
  <si>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</si>
  <si>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</si>
  <si>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</si>
  <si>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</si>
  <si>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</si>
  <si>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</si>
  <si>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</si>
  <si>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</si>
  <si>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</si>
  <si>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</si>
  <si>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</si>
  <si>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</si>
  <si>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</si>
  <si>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</si>
  <si>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</si>
  <si>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</si>
  <si>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</si>
  <si>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</si>
  <si>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</si>
  <si>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</si>
  <si>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</si>
  <si>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</si>
  <si>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</si>
  <si>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</si>
  <si>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</si>
  <si>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</si>
  <si>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</si>
  <si>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</si>
  <si>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</si>
  <si>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</si>
  <si>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</si>
  <si>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</si>
  <si>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</si>
  <si>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</si>
  <si>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</si>
  <si>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</si>
  <si>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</si>
  <si>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</si>
  <si>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</si>
  <si>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</si>
  <si>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</si>
  <si>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</si>
  <si>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</si>
  <si>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</si>
  <si>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</si>
  <si>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</si>
  <si>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</si>
  <si>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</si>
  <si>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</si>
  <si>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</si>
  <si>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</si>
  <si>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</si>
  <si>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</si>
  <si>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</si>
  <si>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</si>
  <si>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</si>
  <si>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</si>
  <si>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</si>
  <si>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</si>
  <si>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</si>
  <si>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</si>
  <si>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</si>
  <si>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</si>
  <si>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</si>
  <si>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</si>
  <si>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</si>
  <si>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</si>
  <si>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</si>
  <si>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</si>
  <si>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</si>
  <si>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</si>
  <si>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</si>
  <si>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</si>
  <si>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</si>
  <si>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</si>
  <si>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</si>
  <si>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</si>
  <si>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</si>
  <si>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</si>
  <si>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</si>
  <si>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</si>
  <si>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</si>
  <si>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</si>
  <si>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</si>
  <si>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</si>
  <si>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</si>
  <si>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</si>
  <si>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</si>
  <si>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</si>
  <si>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</si>
  <si>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</si>
  <si>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</si>
  <si>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</si>
  <si>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</si>
  <si>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</si>
  <si>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</si>
  <si>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</si>
  <si>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</si>
  <si>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</si>
  <si>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</si>
  <si>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</si>
  <si>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</si>
  <si>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</si>
  <si>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</si>
  <si>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</si>
  <si>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</si>
  <si>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</si>
  <si>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</si>
  <si>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</si>
  <si>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</si>
  <si>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</si>
  <si>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</si>
  <si>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</si>
  <si>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</si>
  <si>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</si>
  <si>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</si>
  <si>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</si>
  <si>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</si>
  <si>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</si>
  <si>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</si>
  <si>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</si>
  <si>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</si>
  <si>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</si>
  <si>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</si>
  <si>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</si>
  <si>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</si>
  <si>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</si>
  <si>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</si>
  <si>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</si>
  <si>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</si>
  <si>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</si>
  <si>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</si>
  <si>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</si>
  <si>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</si>
  <si>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</si>
  <si>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</si>
  <si>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</si>
  <si>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</si>
  <si>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</si>
  <si>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</si>
  <si>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</si>
  <si>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</si>
  <si>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</si>
  <si>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</si>
  <si>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</si>
  <si>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</si>
  <si>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</si>
  <si>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</si>
  <si>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</si>
  <si>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</si>
  <si>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</si>
  <si>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</si>
  <si>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</si>
  <si>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</si>
  <si>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</si>
  <si>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</si>
  <si>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</si>
  <si>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</si>
  <si>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</si>
  <si>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</si>
  <si>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</si>
  <si>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</si>
  <si>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</si>
  <si>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</si>
  <si>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</si>
  <si>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</si>
  <si>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</si>
  <si>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</si>
  <si>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</si>
  <si>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</si>
  <si>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</si>
  <si>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</si>
  <si>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</si>
  <si>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</si>
  <si>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</si>
  <si>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</si>
  <si>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</si>
  <si>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</si>
  <si>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</si>
  <si>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</si>
  <si>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</si>
  <si>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</si>
  <si>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</si>
  <si>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</si>
  <si>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</si>
  <si>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</si>
  <si>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</si>
  <si>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</si>
  <si>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</si>
  <si>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</si>
  <si>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</si>
  <si>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</si>
  <si>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</si>
  <si>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</si>
  <si>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</si>
  <si>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</si>
  <si>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</si>
  <si>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</si>
  <si>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</si>
  <si>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</si>
  <si>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</si>
  <si>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</si>
  <si>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</si>
  <si>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</si>
  <si>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</si>
  <si>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</si>
  <si>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</si>
  <si>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</si>
  <si>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</si>
  <si>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</si>
  <si>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</si>
  <si>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</si>
  <si>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</si>
  <si>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</si>
  <si>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</si>
  <si>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</si>
  <si>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</si>
  <si>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</si>
  <si>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</si>
  <si>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</si>
  <si>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</si>
  <si>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</si>
  <si>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</si>
  <si>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</si>
  <si>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</si>
  <si>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</si>
  <si>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</si>
  <si>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</si>
  <si>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</si>
  <si>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</si>
  <si>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</si>
  <si>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</si>
  <si>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</si>
  <si>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</si>
  <si>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</si>
  <si>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</si>
  <si>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</si>
  <si>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</si>
  <si>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</si>
  <si>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</si>
  <si>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</si>
  <si>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</si>
  <si>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</si>
  <si>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</si>
  <si>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</si>
  <si>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</si>
  <si>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</si>
  <si>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</si>
  <si>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</si>
  <si>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</si>
  <si>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</si>
  <si>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</si>
  <si>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</si>
  <si>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</si>
  <si>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</si>
  <si>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</si>
  <si>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</si>
  <si>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</si>
  <si>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</si>
  <si>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</si>
  <si>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</si>
  <si>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</si>
  <si>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</si>
  <si>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</si>
  <si>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</si>
  <si>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</si>
  <si>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</si>
  <si>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</si>
  <si>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</si>
  <si>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</si>
  <si>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</si>
  <si>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</si>
  <si>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</si>
  <si>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</si>
  <si>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</si>
  <si>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</si>
  <si>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</si>
  <si>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</si>
  <si>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</si>
  <si>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</si>
  <si>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</si>
  <si>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</si>
  <si>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</si>
  <si>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</si>
  <si>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</si>
  <si>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</si>
  <si>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</si>
  <si>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</si>
  <si>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</si>
  <si>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</si>
  <si>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</si>
  <si>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</si>
  <si>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</si>
  <si>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</si>
  <si>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</si>
  <si>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</si>
  <si>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</si>
  <si>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</si>
  <si>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</si>
  <si>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</si>
  <si>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</si>
  <si>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</si>
  <si>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</si>
  <si>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</si>
  <si>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</si>
  <si>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</si>
  <si>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</si>
  <si>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</si>
  <si>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</si>
  <si>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</si>
  <si>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</si>
  <si>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</si>
  <si>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</si>
  <si>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</si>
  <si>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</si>
  <si>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</si>
  <si>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</si>
  <si>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</si>
  <si>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</si>
  <si>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</si>
  <si>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</si>
  <si>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</si>
  <si>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</si>
  <si>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</si>
  <si>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</si>
  <si>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</si>
  <si>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</si>
  <si>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</si>
  <si>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</si>
  <si>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</si>
  <si>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</si>
  <si>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</si>
  <si>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</si>
  <si>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</si>
  <si>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</si>
  <si>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</si>
  <si>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</si>
  <si>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</si>
  <si>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</si>
  <si>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</si>
  <si>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</si>
  <si>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</si>
  <si>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</si>
  <si>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</si>
  <si>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</si>
  <si>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</si>
  <si>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</si>
  <si>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</si>
  <si>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</si>
  <si>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</si>
  <si>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</si>
  <si>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</si>
  <si>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</si>
  <si>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</si>
  <si>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</si>
  <si>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</si>
  <si>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</si>
  <si>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</si>
  <si>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</si>
  <si>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</si>
  <si>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</si>
  <si>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</si>
  <si>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</si>
  <si>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</si>
  <si>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</si>
  <si>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</si>
  <si>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</si>
  <si>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</si>
  <si>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</si>
  <si>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</si>
  <si>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</si>
  <si>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</si>
  <si>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</si>
  <si>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</si>
  <si>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</si>
  <si>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</si>
  <si>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</si>
  <si>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</si>
  <si>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</si>
  <si>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</si>
  <si>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</si>
  <si>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</si>
  <si>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</si>
  <si>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</si>
  <si>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</si>
  <si>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</si>
  <si>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</si>
  <si>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</si>
  <si>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</si>
  <si>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</si>
  <si>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</si>
  <si>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</si>
  <si>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</si>
  <si>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</si>
  <si>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</si>
  <si>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</si>
  <si>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</si>
  <si>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</si>
  <si>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</si>
  <si>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</si>
  <si>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</si>
  <si>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</si>
  <si>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</si>
  <si>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</si>
  <si>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</si>
  <si>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</si>
  <si>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</si>
  <si>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</si>
  <si>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</si>
  <si>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</si>
  <si>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</si>
  <si>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</si>
  <si>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</si>
  <si>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</si>
  <si>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</si>
  <si>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</si>
  <si>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</si>
  <si>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</si>
  <si>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</si>
  <si>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</si>
  <si>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</si>
  <si>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</si>
  <si>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</si>
  <si>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</si>
  <si>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</si>
  <si>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</si>
  <si>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</si>
  <si>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</si>
  <si>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</si>
  <si>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</si>
  <si>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</si>
  <si>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</si>
  <si>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</si>
  <si>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</si>
  <si>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</si>
  <si>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</si>
  <si>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</si>
  <si>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</si>
  <si>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</si>
  <si>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</si>
  <si>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</si>
  <si>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</si>
  <si>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</si>
  <si>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</si>
  <si>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</si>
  <si>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</si>
  <si>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</si>
  <si>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</si>
  <si>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</si>
  <si>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</si>
  <si>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</si>
  <si>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</si>
  <si>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</si>
  <si>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</si>
  <si>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</si>
  <si>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</si>
  <si>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</si>
  <si>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</si>
  <si>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</si>
  <si>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</si>
  <si>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</si>
  <si>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</si>
  <si>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</si>
  <si>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</si>
  <si>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</si>
  <si>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</si>
  <si>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</si>
  <si>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</si>
  <si>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</si>
  <si>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</si>
  <si>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</si>
  <si>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</si>
  <si>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</si>
  <si>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</si>
  <si>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</si>
  <si>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</si>
  <si>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</si>
  <si>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</si>
  <si>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</si>
  <si>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</si>
  <si>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</si>
  <si>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</si>
  <si>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</si>
  <si>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</si>
  <si>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</si>
  <si>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</si>
  <si>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</si>
  <si>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</si>
  <si>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</si>
  <si>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</si>
  <si>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</si>
  <si>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</si>
  <si>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</si>
  <si>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</si>
  <si>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</si>
  <si>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</si>
  <si>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</si>
  <si>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</si>
  <si>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</si>
  <si>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</si>
  <si>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</si>
  <si>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</si>
  <si>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</si>
  <si>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</si>
  <si>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</si>
  <si>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</si>
  <si>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</si>
  <si>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</si>
  <si>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</si>
  <si>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</si>
  <si>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</si>
  <si>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</si>
  <si>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</si>
  <si>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</si>
  <si>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</si>
  <si>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</si>
  <si>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</si>
  <si>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</si>
  <si>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</si>
  <si>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</si>
  <si>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</si>
  <si>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</si>
  <si>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</si>
  <si>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</si>
  <si>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</si>
  <si>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</si>
  <si>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</si>
  <si>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</si>
  <si>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</si>
  <si>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</si>
  <si>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</si>
  <si>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</si>
  <si>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</si>
  <si>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</si>
  <si>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</si>
  <si>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</si>
  <si>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</si>
  <si>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</si>
  <si>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</si>
  <si>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</si>
  <si>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</si>
  <si>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</si>
  <si>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</si>
  <si>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</si>
  <si>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</si>
  <si>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</si>
  <si>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</si>
  <si>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</si>
  <si>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</si>
  <si>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</si>
  <si>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</si>
  <si>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</si>
  <si>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</si>
  <si>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</si>
  <si>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</si>
  <si>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</si>
  <si>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</si>
  <si>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</si>
  <si>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</si>
  <si>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</si>
  <si>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</si>
  <si>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</si>
  <si>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</si>
  <si>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</si>
  <si>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</si>
  <si>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</si>
  <si>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</si>
  <si>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</si>
  <si>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</si>
  <si>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</si>
  <si>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</si>
  <si>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</si>
  <si>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</si>
  <si>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</si>
  <si>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</si>
  <si>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</si>
  <si>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</si>
  <si>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</si>
  <si>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</si>
  <si>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</si>
  <si>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</si>
  <si>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</si>
  <si>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</si>
  <si>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</si>
  <si>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</si>
  <si>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</si>
  <si>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</si>
  <si>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</si>
  <si>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</si>
  <si>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</si>
  <si>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</si>
  <si>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</si>
  <si>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</si>
  <si>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</si>
  <si>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</si>
  <si>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</si>
  <si>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</si>
  <si>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</si>
  <si>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</si>
  <si>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</si>
  <si>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</si>
  <si>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</si>
  <si>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</si>
  <si>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</si>
  <si>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</si>
  <si>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</si>
  <si>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</si>
  <si>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</si>
  <si>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</si>
  <si>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</si>
  <si>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</si>
  <si>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</si>
  <si>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</si>
  <si>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</si>
  <si>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</si>
  <si>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</si>
  <si>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</si>
  <si>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</si>
  <si>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</si>
  <si>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</si>
  <si>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</si>
  <si>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</si>
  <si>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</si>
  <si>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</si>
  <si>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</si>
  <si>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</si>
  <si>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</si>
  <si>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</si>
  <si>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</si>
  <si>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</si>
  <si>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</si>
  <si>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</si>
  <si>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</si>
  <si>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</si>
  <si>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</si>
  <si>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</si>
  <si>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</si>
  <si>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</si>
  <si>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</si>
  <si>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</si>
  <si>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</si>
  <si>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</si>
  <si>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</si>
  <si>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</si>
  <si>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</si>
  <si>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</si>
  <si>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</si>
  <si>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</si>
  <si>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</si>
  <si>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</si>
  <si>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</si>
  <si>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</si>
  <si>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</si>
  <si>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</si>
  <si>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</si>
  <si>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</si>
  <si>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</si>
  <si>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</si>
  <si>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</si>
  <si>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</si>
  <si>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</si>
  <si>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</si>
  <si>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</si>
  <si>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</si>
  <si>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</si>
  <si>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</si>
  <si>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</si>
  <si>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</si>
  <si>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</si>
  <si>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</si>
  <si>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</si>
  <si>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</si>
  <si>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</si>
  <si>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</si>
  <si>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</si>
  <si>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</si>
  <si>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</si>
  <si>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</si>
  <si>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</si>
  <si>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</si>
  <si>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</si>
  <si>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</si>
  <si>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</si>
  <si>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</si>
  <si>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</si>
  <si>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</si>
  <si>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</si>
  <si>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</si>
  <si>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</si>
  <si>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</si>
  <si>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</si>
  <si>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</si>
  <si>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</si>
  <si>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</si>
  <si>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</si>
  <si>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</si>
  <si>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</si>
  <si>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</si>
  <si>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</si>
  <si>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</si>
  <si>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</si>
  <si>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</si>
  <si>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</si>
  <si>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</si>
  <si>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</si>
  <si>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</si>
  <si>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</si>
  <si>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</si>
  <si>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</si>
  <si>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</si>
  <si>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</si>
  <si>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</si>
  <si>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</si>
  <si>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</si>
  <si>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</si>
  <si>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</si>
  <si>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</si>
  <si>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</si>
  <si>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</si>
  <si>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</si>
  <si>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</si>
  <si>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</si>
  <si>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</si>
  <si>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</si>
  <si>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</si>
  <si>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</si>
  <si>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</si>
  <si>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</si>
  <si>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</si>
  <si>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</si>
  <si>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</si>
  <si>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</si>
  <si>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</si>
  <si>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</si>
  <si>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</si>
  <si>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</si>
  <si>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</si>
  <si>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</si>
  <si>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</si>
  <si>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</si>
  <si>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</si>
  <si>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</si>
  <si>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</si>
  <si>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</si>
  <si>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</si>
  <si>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</si>
  <si>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</si>
  <si>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</si>
  <si>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</si>
  <si>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</si>
  <si>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</si>
  <si>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</si>
  <si>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</si>
  <si>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</si>
  <si>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</si>
  <si>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</si>
  <si>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</si>
  <si>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</si>
  <si>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</si>
  <si>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</si>
  <si>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</si>
  <si>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</si>
  <si>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</si>
  <si>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</si>
  <si>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</si>
  <si>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</si>
  <si>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</si>
  <si>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</si>
  <si>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</si>
  <si>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</si>
  <si>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</si>
  <si>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</si>
  <si>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</si>
  <si>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</si>
  <si>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</si>
  <si>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</si>
  <si>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</si>
  <si>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</si>
  <si>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</si>
  <si>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</si>
  <si>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</si>
  <si>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</si>
  <si>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</si>
  <si>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</si>
  <si>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</si>
  <si>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</si>
  <si>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</si>
  <si>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</si>
  <si>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</si>
  <si>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</si>
  <si>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</si>
  <si>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</si>
  <si>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</si>
  <si>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</si>
  <si>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</si>
  <si>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</si>
  <si>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</si>
  <si>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</si>
  <si>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</si>
  <si>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</si>
  <si>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</si>
  <si>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</si>
  <si>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</si>
  <si>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</si>
  <si>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</si>
  <si>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</si>
  <si>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</si>
  <si>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</si>
  <si>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</si>
  <si>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</si>
  <si>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</si>
  <si>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</si>
  <si>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</si>
  <si>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</si>
  <si>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</si>
  <si>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</si>
  <si>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</si>
  <si>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</si>
  <si>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</si>
  <si>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</si>
  <si>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</si>
  <si>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</si>
  <si>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</si>
  <si>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</si>
  <si>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</si>
  <si>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</si>
  <si>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</si>
  <si>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</si>
  <si>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</si>
  <si>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</si>
  <si>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</si>
  <si>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</si>
  <si>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</si>
  <si>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</si>
  <si>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</si>
  <si>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</si>
  <si>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</si>
  <si>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</si>
  <si>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</si>
  <si>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</si>
  <si>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</si>
  <si>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</si>
  <si>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</si>
  <si>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</si>
  <si>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</si>
  <si>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</si>
  <si>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</si>
  <si>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</si>
  <si>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</si>
  <si>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</si>
  <si>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</si>
  <si>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</si>
  <si>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</si>
  <si>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</si>
  <si>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</si>
  <si>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</si>
  <si>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</si>
  <si>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</si>
  <si>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</si>
  <si>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</si>
  <si>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</si>
  <si>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</si>
  <si>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</si>
  <si>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</si>
  <si>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</si>
  <si>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</si>
  <si>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</si>
  <si>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</si>
  <si>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</si>
  <si>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</si>
  <si>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</si>
  <si>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</si>
  <si>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</si>
  <si>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</si>
  <si>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</si>
  <si>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</si>
  <si>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</si>
  <si>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</si>
  <si>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</si>
  <si>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</si>
  <si>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</si>
  <si>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</si>
  <si>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</si>
  <si>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</si>
  <si>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</si>
  <si>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</si>
  <si>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</si>
  <si>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</si>
  <si>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</si>
  <si>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</si>
  <si>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</si>
  <si>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</si>
  <si>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</si>
  <si>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</si>
  <si>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</si>
  <si>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</si>
  <si>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</si>
  <si>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</si>
  <si>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</si>
  <si>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</si>
  <si>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</si>
  <si>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</si>
  <si>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</si>
  <si>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</si>
  <si>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</si>
  <si>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</si>
  <si>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</si>
  <si>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</si>
  <si>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</si>
  <si>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</si>
  <si>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</si>
  <si>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</si>
  <si>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</si>
  <si>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</si>
  <si>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</si>
  <si>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</si>
  <si>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</si>
  <si>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</si>
  <si>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</si>
  <si>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</si>
  <si>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</si>
  <si>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</si>
  <si>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</si>
  <si>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</si>
  <si>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</si>
  <si>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</si>
  <si>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</si>
  <si>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</si>
  <si>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</si>
  <si>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</si>
  <si>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</si>
  <si>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</si>
  <si>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</si>
  <si>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</si>
  <si>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</si>
  <si>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</si>
  <si>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</si>
  <si>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</si>
  <si>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</si>
  <si>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</si>
  <si>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</si>
  <si>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</si>
  <si>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</si>
  <si>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</si>
  <si>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</si>
  <si>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</si>
  <si>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</si>
  <si>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</si>
  <si>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</si>
  <si>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</si>
  <si>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</si>
  <si>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</si>
  <si>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</si>
  <si>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</si>
  <si>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</si>
  <si>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</si>
  <si>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</si>
  <si>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</si>
  <si>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</si>
  <si>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</si>
  <si>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</si>
  <si>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</si>
  <si>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</si>
  <si>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</si>
  <si>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</si>
  <si>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</si>
  <si>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</si>
  <si>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</si>
  <si>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</si>
  <si>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</si>
  <si>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</si>
  <si>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</si>
  <si>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</si>
  <si>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</si>
  <si>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</si>
  <si>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</si>
  <si>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</si>
  <si>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</si>
  <si>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</si>
  <si>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</si>
  <si>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</si>
  <si>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</si>
  <si>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</si>
  <si>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</si>
  <si>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</si>
  <si>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</si>
  <si>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</si>
  <si>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</si>
  <si>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</si>
  <si>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</si>
  <si>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</si>
  <si>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</si>
  <si>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</si>
  <si>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</si>
  <si>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</si>
  <si>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</si>
  <si>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</si>
  <si>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</si>
  <si>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</si>
  <si>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</si>
  <si>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</si>
  <si>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</si>
  <si>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</si>
  <si>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</si>
  <si>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</si>
  <si>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</si>
  <si>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</si>
  <si>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</si>
  <si>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</si>
  <si>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</si>
  <si>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</si>
  <si>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</si>
  <si>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</si>
  <si>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</si>
  <si>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</si>
  <si>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</si>
  <si>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</si>
  <si>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</si>
  <si>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</si>
  <si>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</si>
  <si>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</si>
  <si>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</si>
  <si>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</si>
  <si>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</si>
  <si>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</si>
  <si>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</si>
  <si>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</si>
  <si>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</si>
  <si>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</si>
  <si>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</si>
  <si>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</si>
  <si>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</si>
  <si>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</si>
  <si>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</si>
  <si>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</si>
  <si>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</si>
  <si>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</si>
  <si>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</si>
  <si>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</si>
  <si>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</si>
  <si>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</si>
  <si>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</si>
  <si>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</si>
  <si>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</si>
  <si>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</si>
  <si>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</si>
  <si>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</si>
  <si>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</si>
  <si>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</si>
  <si>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</si>
  <si>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</si>
  <si>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</si>
  <si>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</si>
  <si>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</si>
  <si>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</si>
  <si>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</si>
  <si>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</si>
  <si>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</si>
  <si>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</si>
  <si>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</si>
  <si>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</si>
  <si>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</si>
  <si>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</si>
  <si>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</si>
  <si>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</si>
  <si>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</si>
  <si>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</si>
  <si>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</si>
  <si>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</si>
  <si>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</si>
  <si>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</si>
  <si>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</si>
  <si>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</si>
  <si>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</si>
  <si>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</si>
  <si>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</si>
  <si>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</si>
  <si>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</si>
  <si>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</si>
  <si>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</si>
  <si>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</si>
  <si>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</si>
  <si>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</si>
  <si>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</si>
  <si>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</si>
  <si>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</si>
  <si>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</si>
  <si>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</si>
  <si>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</si>
  <si>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</si>
  <si>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</si>
  <si>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</si>
  <si>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</si>
  <si>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</si>
  <si>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</si>
  <si>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</si>
  <si>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</si>
  <si>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</si>
  <si>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</si>
  <si>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</si>
  <si>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</si>
  <si>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</si>
  <si>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</si>
  <si>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</si>
  <si>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</si>
  <si>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</si>
  <si>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</si>
  <si>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</si>
  <si>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</si>
  <si>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</si>
  <si>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</si>
  <si>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</si>
  <si>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</si>
  <si>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</si>
  <si>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</si>
  <si>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</si>
  <si>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</si>
  <si>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</si>
  <si>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</si>
  <si>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</si>
  <si>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</si>
  <si>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</si>
  <si>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</si>
  <si>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</si>
  <si>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</si>
  <si>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</si>
  <si>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</si>
  <si>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</si>
  <si>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</si>
  <si>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</si>
  <si>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</si>
  <si>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</si>
  <si>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</si>
  <si>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</si>
  <si>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</si>
  <si>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</si>
  <si>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</si>
  <si>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</si>
  <si>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</si>
  <si>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</si>
  <si>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</si>
  <si>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</si>
  <si>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</si>
  <si>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</si>
  <si>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</si>
  <si>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</si>
  <si>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</si>
  <si>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</si>
  <si>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</si>
  <si>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</si>
  <si>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</si>
  <si>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</si>
  <si>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</si>
  <si>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</si>
  <si>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</si>
  <si>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</si>
  <si>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</si>
  <si>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</si>
  <si>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</si>
  <si>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</si>
  <si>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</si>
  <si>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</si>
  <si>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</si>
  <si>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</si>
  <si>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</si>
  <si>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</si>
  <si>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</si>
  <si>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</si>
  <si>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</si>
  <si>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</si>
  <si>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</si>
  <si>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</si>
  <si>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</si>
  <si>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</si>
  <si>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</si>
  <si>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</si>
  <si>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</si>
  <si>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</si>
  <si>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</si>
  <si>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</si>
  <si>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</si>
  <si>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</si>
  <si>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</si>
  <si>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</si>
  <si>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</si>
  <si>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</si>
  <si>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</si>
  <si>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</si>
  <si>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</si>
  <si>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</si>
  <si>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</si>
  <si>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</si>
  <si>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</si>
  <si>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</si>
  <si>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</si>
  <si>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</si>
  <si>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</si>
  <si>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</si>
  <si>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</si>
  <si>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</si>
  <si>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</si>
  <si>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</si>
  <si>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</si>
  <si>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</si>
  <si>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</si>
  <si>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</si>
  <si>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</si>
  <si>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</si>
  <si>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</si>
  <si>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</si>
  <si>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</si>
  <si>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</si>
  <si>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</si>
  <si>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</si>
  <si>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</si>
  <si>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</si>
  <si>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</si>
  <si>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</si>
  <si>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</si>
  <si>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</si>
  <si>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</si>
  <si>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</si>
  <si>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</si>
  <si>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</si>
  <si>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</si>
  <si>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</si>
  <si>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</si>
  <si>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</si>
  <si>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</si>
  <si>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</si>
  <si>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</si>
  <si>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</si>
  <si>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</si>
  <si>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</si>
  <si>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</si>
  <si>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</si>
  <si>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</si>
  <si>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</si>
  <si>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</si>
  <si>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</si>
  <si>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</si>
  <si>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</si>
  <si>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</si>
  <si>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</si>
  <si>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</si>
  <si>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</si>
  <si>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</si>
  <si>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</si>
  <si>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</si>
  <si>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</si>
  <si>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</si>
  <si>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</si>
  <si>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</si>
  <si>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</si>
  <si>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</si>
  <si>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</si>
  <si>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</si>
  <si>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</si>
  <si>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</si>
  <si>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</si>
  <si>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</si>
  <si>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</si>
  <si>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</si>
  <si>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</si>
  <si>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</si>
  <si>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</si>
  <si>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</si>
  <si>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</si>
  <si>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</si>
  <si>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</si>
  <si>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</si>
  <si>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</si>
  <si>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</si>
  <si>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</si>
  <si>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</si>
  <si>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</si>
  <si>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</si>
  <si>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</si>
  <si>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</si>
  <si>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</si>
  <si>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</si>
  <si>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</si>
  <si>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</si>
  <si>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</si>
  <si>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</si>
  <si>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</si>
  <si>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</si>
  <si>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</si>
  <si>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</si>
  <si>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</si>
  <si>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</si>
  <si>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</si>
  <si>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</si>
  <si>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</si>
  <si>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</si>
  <si>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</si>
  <si>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</si>
  <si>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</si>
  <si>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</si>
  <si>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</si>
  <si>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</si>
  <si>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</si>
  <si>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</si>
  <si>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</si>
  <si>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</si>
  <si>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</si>
  <si>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</si>
  <si>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</si>
  <si>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</si>
  <si>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</si>
  <si>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</si>
  <si>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</si>
  <si>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</si>
  <si>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</si>
  <si>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</si>
  <si>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</si>
  <si>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</si>
  <si>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</si>
  <si>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</si>
  <si>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</si>
  <si>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</si>
  <si>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</si>
  <si>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</si>
  <si>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</si>
  <si>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</si>
  <si>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</si>
  <si>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</si>
  <si>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</si>
  <si>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</si>
  <si>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</si>
  <si>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</si>
  <si>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</si>
  <si>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</si>
  <si>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</si>
  <si>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</si>
  <si>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</si>
  <si>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</si>
  <si>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</si>
  <si>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</si>
  <si>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</si>
  <si>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</si>
  <si>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</si>
  <si>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</si>
  <si>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</si>
  <si>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</si>
  <si>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</si>
  <si>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</si>
  <si>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</si>
  <si>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</si>
  <si>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</si>
  <si>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</si>
  <si>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</si>
  <si>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</si>
  <si>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</si>
  <si>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</si>
  <si>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</si>
  <si>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</si>
  <si>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</si>
  <si>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</si>
  <si>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</si>
  <si>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</si>
  <si>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</si>
  <si>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</si>
  <si>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</si>
  <si>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</si>
  <si>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</si>
  <si>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</si>
  <si>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</si>
  <si>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</si>
  <si>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</si>
  <si>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</si>
  <si>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</si>
  <si>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</si>
  <si>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</si>
  <si>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</si>
  <si>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</si>
  <si>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</si>
  <si>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</si>
  <si>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</si>
  <si>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</si>
  <si>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</si>
  <si>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</si>
  <si>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</si>
  <si>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</si>
  <si>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</si>
  <si>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</si>
  <si>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</si>
  <si>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</si>
  <si>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</si>
  <si>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</si>
  <si>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</si>
  <si>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</si>
  <si>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</si>
  <si>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</si>
  <si>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</si>
  <si>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</si>
  <si>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</si>
  <si>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</si>
  <si>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</si>
  <si>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</si>
  <si>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</si>
  <si>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</si>
  <si>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</si>
  <si>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</si>
  <si>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</si>
  <si>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</si>
  <si>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</si>
  <si>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</si>
  <si>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</si>
  <si>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</si>
  <si>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</si>
  <si>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</si>
  <si>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</si>
  <si>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</si>
  <si>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</si>
  <si>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</si>
  <si>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</si>
  <si>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</si>
  <si>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</si>
  <si>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</si>
  <si>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</si>
  <si>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</si>
  <si>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</si>
  <si>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</si>
  <si>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</si>
  <si>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</si>
  <si>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</si>
  <si>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</si>
  <si>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</si>
  <si>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</si>
  <si>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</si>
  <si>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</si>
  <si>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</si>
  <si>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</si>
  <si>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</si>
  <si>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</si>
  <si>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</si>
  <si>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</si>
  <si>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</si>
  <si>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</si>
  <si>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</si>
  <si>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</si>
  <si>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</si>
  <si>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</si>
  <si>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</si>
  <si>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</si>
  <si>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</si>
  <si>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</si>
  <si>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</si>
  <si>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</si>
  <si>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</si>
  <si>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</si>
  <si>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</si>
  <si>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</si>
  <si>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</si>
  <si>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</si>
  <si>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</si>
  <si>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</si>
  <si>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</si>
  <si>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</si>
  <si>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</si>
  <si>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</si>
  <si>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</si>
  <si>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</si>
  <si>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</si>
  <si>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</si>
  <si>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</si>
  <si>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</si>
  <si>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</si>
  <si>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</si>
  <si>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</si>
  <si>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</si>
  <si>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</si>
  <si>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</si>
  <si>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</si>
  <si>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</si>
  <si>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</si>
  <si>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</si>
  <si>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</si>
  <si>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</si>
  <si>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</si>
  <si>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</si>
  <si>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</si>
  <si>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</si>
  <si>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</si>
  <si>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</si>
  <si>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</si>
  <si>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</si>
  <si>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</si>
  <si>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</si>
  <si>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</si>
  <si>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</si>
  <si>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</si>
  <si>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</si>
  <si>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</si>
  <si>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</si>
  <si>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</si>
  <si>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</si>
  <si>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</si>
  <si>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</si>
  <si>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</si>
  <si>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</si>
  <si>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</si>
  <si>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</si>
  <si>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</si>
  <si>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</si>
  <si>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</si>
  <si>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</si>
  <si>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</si>
  <si>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</si>
  <si>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</si>
  <si>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</si>
  <si>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</si>
  <si>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</si>
  <si>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</si>
  <si>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</si>
  <si>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</si>
  <si>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</si>
  <si>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</si>
  <si>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</si>
  <si>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</si>
  <si>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</si>
  <si>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</si>
  <si>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</si>
  <si>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</si>
  <si>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</si>
  <si>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</si>
  <si>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</si>
  <si>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</si>
  <si>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</si>
  <si>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</si>
  <si>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</si>
  <si>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</si>
  <si>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</si>
  <si>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</si>
  <si>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</si>
  <si>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</si>
  <si>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</si>
  <si>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</si>
  <si>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</si>
  <si>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</si>
  <si>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</si>
  <si>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</si>
  <si>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</si>
  <si>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</si>
  <si>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</si>
  <si>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</si>
  <si>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</si>
  <si>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</si>
  <si>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</si>
  <si>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</si>
  <si>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</si>
  <si>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</si>
  <si>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</si>
  <si>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</si>
  <si>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</si>
  <si>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</si>
  <si>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</si>
  <si>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</si>
  <si>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</si>
  <si>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</si>
  <si>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</si>
  <si>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</si>
  <si>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</si>
  <si>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</si>
  <si>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</si>
  <si>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</si>
  <si>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</si>
  <si>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</si>
  <si>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</si>
  <si>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</si>
  <si>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</si>
  <si>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</si>
  <si>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</si>
  <si>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</si>
  <si>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</si>
  <si>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</si>
  <si>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</si>
  <si>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</si>
  <si>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</si>
  <si>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</si>
  <si>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</si>
  <si>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</si>
  <si>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</si>
  <si>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</si>
  <si>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</si>
  <si>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</si>
  <si>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</si>
  <si>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</si>
  <si>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</si>
  <si>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</si>
  <si>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</si>
  <si>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</si>
  <si>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</si>
  <si>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</si>
  <si>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</si>
  <si>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</si>
  <si>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</si>
  <si>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</si>
  <si>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</si>
  <si>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</si>
  <si>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</si>
  <si>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</si>
  <si>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</si>
  <si>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</si>
  <si>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</si>
  <si>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</si>
  <si>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</si>
  <si>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</si>
  <si>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</si>
  <si>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</si>
  <si>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</si>
  <si>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</si>
  <si>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</si>
  <si>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</si>
  <si>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</si>
  <si>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</si>
  <si>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</si>
  <si>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</si>
  <si>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</si>
  <si>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</si>
  <si>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</si>
  <si>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</si>
  <si>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</si>
  <si>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</si>
  <si>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</si>
  <si>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</si>
  <si>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</si>
  <si>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</si>
  <si>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</si>
  <si>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</si>
  <si>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</si>
  <si>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</si>
  <si>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</si>
  <si>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</si>
  <si>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</si>
  <si>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</si>
  <si>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</si>
  <si>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</si>
  <si>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</si>
  <si>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</si>
  <si>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</si>
  <si>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</si>
  <si>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</si>
  <si>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</si>
  <si>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</si>
  <si>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</si>
  <si>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</si>
  <si>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</si>
  <si>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</si>
  <si>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</si>
  <si>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</si>
  <si>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</si>
  <si>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</si>
  <si>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</si>
  <si>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</si>
  <si>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</si>
  <si>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</si>
  <si>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</si>
  <si>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</si>
  <si>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</si>
  <si>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</si>
  <si>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</si>
  <si>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</si>
  <si>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</si>
  <si>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</si>
  <si>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</si>
  <si>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</si>
  <si>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</si>
  <si>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</si>
  <si>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</si>
  <si>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</si>
  <si>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</si>
  <si>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</si>
  <si>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</si>
  <si>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</si>
  <si>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</si>
  <si>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</si>
  <si>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</si>
  <si>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</si>
  <si>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</si>
  <si>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</si>
  <si>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</si>
  <si>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</si>
  <si>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</si>
  <si>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</si>
  <si>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</si>
  <si>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</si>
  <si>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</si>
  <si>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</si>
  <si>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</si>
  <si>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</si>
  <si>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</si>
  <si>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</si>
  <si>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</si>
  <si>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</si>
  <si>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</si>
  <si>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</si>
  <si>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</si>
  <si>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</si>
  <si>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</si>
  <si>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</si>
  <si>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</si>
  <si>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</si>
  <si>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</si>
  <si>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</si>
  <si>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</si>
  <si>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</si>
  <si>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</si>
  <si>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</si>
  <si>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</si>
  <si>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</si>
  <si>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</si>
  <si>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</si>
  <si>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</si>
  <si>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</si>
  <si>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</si>
  <si>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</si>
  <si>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</si>
  <si>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</si>
  <si>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</si>
  <si>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</si>
  <si>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</si>
  <si>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</si>
  <si>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</si>
  <si>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</si>
  <si>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</si>
  <si>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</si>
  <si>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</si>
  <si>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</si>
  <si>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</si>
  <si>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</si>
  <si>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</si>
  <si>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</si>
  <si>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</si>
  <si>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</si>
  <si>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</si>
  <si>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</si>
  <si>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</si>
  <si>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</si>
  <si>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</si>
  <si>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</si>
  <si>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</si>
  <si>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</si>
  <si>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</si>
  <si>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</si>
  <si>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</si>
  <si>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</si>
  <si>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</si>
  <si>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</si>
  <si>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</si>
  <si>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</si>
  <si>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</si>
  <si>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</si>
  <si>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</si>
  <si>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</si>
  <si>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</si>
  <si>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</si>
  <si>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</si>
  <si>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</si>
  <si>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</si>
  <si>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</si>
  <si>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</si>
  <si>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</si>
  <si>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</si>
  <si>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</si>
  <si>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</si>
  <si>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</si>
  <si>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</si>
  <si>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</si>
  <si>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</si>
  <si>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</si>
  <si>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</si>
  <si>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</si>
  <si>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</si>
  <si>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</si>
  <si>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</si>
  <si>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</si>
  <si>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</si>
  <si>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</si>
  <si>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</si>
  <si>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</si>
  <si>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</si>
  <si>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</si>
  <si>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</si>
  <si>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</si>
  <si>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</si>
  <si>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</si>
  <si>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</si>
  <si>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</si>
  <si>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</si>
  <si>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</si>
  <si>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</si>
  <si>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</si>
  <si>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</si>
  <si>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</si>
  <si>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</si>
  <si>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</si>
  <si>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</si>
  <si>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</si>
  <si>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</si>
  <si>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</si>
  <si>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</si>
  <si>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</si>
  <si>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</si>
  <si>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</si>
  <si>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</si>
  <si>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</si>
  <si>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</si>
  <si>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</si>
  <si>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</si>
  <si>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</si>
  <si>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</si>
  <si>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</si>
  <si>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</si>
  <si>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</si>
  <si>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</si>
  <si>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</si>
  <si>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</si>
  <si>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</si>
  <si>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</si>
  <si>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</si>
  <si>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</si>
  <si>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</si>
  <si>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</si>
  <si>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</si>
  <si>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</si>
  <si>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</si>
  <si>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</si>
  <si>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</si>
  <si>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</si>
  <si>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</si>
  <si>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</si>
  <si>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</si>
  <si>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</si>
  <si>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</si>
  <si>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</si>
  <si>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</si>
  <si>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</si>
  <si>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</si>
  <si>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</si>
  <si>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</si>
  <si>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</si>
  <si>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</si>
  <si>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</si>
  <si>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</si>
  <si>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</si>
  <si>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</si>
  <si>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</si>
  <si>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</si>
  <si>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</si>
  <si>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</si>
  <si>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</si>
  <si>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</si>
  <si>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</si>
  <si>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</si>
  <si>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</si>
  <si>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</si>
  <si>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</si>
  <si>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</si>
  <si>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</si>
  <si>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</si>
  <si>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</si>
  <si>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</si>
  <si>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</si>
  <si>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</si>
  <si>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</si>
  <si>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</si>
  <si>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</si>
  <si>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</si>
  <si>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</si>
  <si>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</si>
  <si>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</si>
  <si>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</si>
  <si>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</si>
  <si>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</si>
  <si>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</si>
  <si>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</si>
  <si>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</si>
  <si>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</si>
  <si>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</si>
  <si>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</si>
  <si>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</si>
  <si>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</si>
  <si>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</si>
  <si>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</si>
  <si>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</si>
  <si>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</si>
  <si>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</si>
  <si>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</si>
  <si>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</si>
  <si>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</si>
  <si>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</si>
  <si>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</si>
  <si>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</si>
  <si>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</si>
  <si>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</si>
  <si>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</si>
  <si>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</si>
  <si>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</si>
  <si>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</si>
  <si>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</si>
  <si>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</si>
  <si>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</si>
  <si>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</si>
  <si>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</si>
  <si>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</si>
  <si>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</si>
  <si>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</si>
  <si>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</si>
  <si>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</si>
  <si>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</si>
  <si>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</si>
  <si>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</si>
  <si>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</si>
  <si>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</si>
  <si>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</si>
  <si>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</si>
  <si>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</si>
  <si>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</si>
  <si>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</si>
  <si>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</si>
  <si>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</si>
  <si>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</si>
  <si>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</si>
  <si>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</si>
  <si>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</si>
  <si>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</si>
  <si>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</si>
  <si>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</si>
  <si>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</si>
  <si>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</si>
  <si>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</si>
  <si>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</si>
  <si>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</si>
  <si>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</si>
  <si>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</si>
  <si>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</si>
  <si>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</si>
  <si>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</si>
  <si>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</si>
  <si>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</si>
  <si>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</si>
  <si>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</si>
  <si>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</si>
  <si>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</si>
  <si>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</si>
  <si>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</si>
  <si>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</si>
  <si>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</si>
  <si>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</si>
  <si>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</si>
  <si>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</si>
  <si>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</si>
  <si>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</si>
  <si>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</si>
  <si>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</si>
  <si>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</si>
  <si>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</si>
  <si>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</si>
  <si>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</si>
  <si>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</si>
  <si>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</si>
  <si>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</si>
  <si>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</si>
  <si>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</si>
  <si>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</si>
  <si>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</si>
  <si>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</si>
  <si>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</si>
  <si>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</si>
  <si>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</si>
  <si>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</si>
  <si>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</si>
  <si>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</si>
  <si>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</si>
  <si>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</si>
  <si>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</si>
  <si>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</si>
  <si>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</si>
  <si>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</si>
  <si>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</si>
  <si>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</si>
  <si>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</si>
  <si>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</si>
  <si>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</si>
  <si>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</si>
  <si>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</si>
  <si>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</si>
  <si>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</si>
  <si>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</si>
  <si>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</si>
  <si>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</si>
  <si>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</si>
  <si>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</si>
  <si>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</si>
  <si>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</si>
  <si>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</si>
  <si>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</si>
  <si>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</si>
  <si>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</si>
  <si>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</si>
  <si>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</si>
  <si>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</si>
  <si>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</si>
  <si>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</si>
  <si>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</si>
  <si>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</si>
  <si>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</si>
  <si>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</si>
  <si>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</si>
  <si>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</si>
  <si>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</si>
  <si>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</si>
  <si>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</si>
  <si>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</si>
  <si>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</si>
  <si>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</si>
  <si>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</si>
  <si>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</si>
  <si>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</si>
  <si>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</si>
  <si>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</si>
  <si>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</si>
  <si>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</si>
  <si>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</si>
  <si>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</si>
  <si>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</si>
  <si>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</si>
  <si>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</si>
  <si>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</si>
  <si>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</si>
  <si>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</si>
  <si>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</si>
  <si>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</si>
  <si>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</si>
  <si>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</si>
  <si>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</si>
  <si>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</si>
  <si>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</si>
  <si>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</si>
  <si>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</si>
  <si>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</si>
  <si>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</si>
  <si>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</si>
  <si>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</si>
  <si>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</si>
  <si>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</si>
  <si>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</si>
  <si>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</si>
  <si>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</si>
  <si>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</si>
  <si>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</si>
  <si>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</si>
  <si>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</si>
  <si>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</si>
  <si>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</si>
  <si>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</si>
  <si>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</si>
  <si>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</si>
  <si>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</si>
  <si>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</si>
  <si>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</si>
  <si>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</si>
  <si>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</si>
  <si>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</si>
  <si>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</si>
  <si>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</si>
  <si>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</si>
  <si>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</si>
  <si>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</si>
  <si>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</si>
  <si>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</si>
  <si>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</si>
  <si>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</si>
  <si>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</si>
  <si>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</si>
  <si>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</si>
  <si>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</si>
  <si>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</si>
  <si>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</si>
  <si>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</si>
  <si>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</si>
  <si>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</si>
  <si>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</si>
  <si>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</si>
  <si>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</si>
  <si>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</si>
  <si>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</si>
  <si>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</si>
  <si>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</si>
  <si>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</si>
  <si>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</si>
  <si>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</si>
  <si>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</si>
  <si>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</si>
  <si>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</si>
  <si>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</si>
  <si>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</si>
  <si>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</si>
  <si>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</si>
  <si>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</si>
  <si>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</si>
  <si>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</si>
  <si>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</si>
  <si>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</si>
  <si>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</si>
  <si>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</si>
  <si>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</si>
  <si>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</si>
  <si>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</si>
  <si>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</si>
  <si>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</si>
  <si>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</si>
  <si>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</si>
  <si>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</si>
  <si>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</si>
  <si>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</si>
  <si>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</si>
  <si>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</si>
  <si>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</si>
  <si>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</si>
  <si>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</si>
  <si>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</si>
  <si>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</si>
  <si>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</si>
  <si>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</si>
  <si>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</si>
  <si>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</si>
  <si>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</si>
  <si>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</si>
  <si>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</si>
  <si>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</si>
  <si>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</si>
  <si>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</si>
  <si>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</si>
  <si>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</si>
  <si>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</si>
  <si>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</si>
  <si>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</si>
  <si>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</si>
  <si>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</si>
  <si>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</si>
  <si>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</si>
  <si>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</si>
  <si>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</si>
  <si>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</si>
  <si>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</si>
  <si>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</si>
  <si>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</si>
  <si>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</si>
  <si>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</si>
  <si>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</si>
  <si>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</si>
  <si>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</si>
  <si>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</si>
  <si>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</si>
  <si>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</si>
  <si>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</si>
  <si>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</si>
  <si>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</si>
  <si>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</si>
  <si>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</si>
  <si>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</si>
  <si>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</si>
  <si>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</si>
  <si>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</si>
  <si>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</si>
  <si>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</si>
  <si>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</si>
  <si>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</si>
  <si>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</si>
  <si>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</si>
  <si>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</si>
  <si>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</si>
  <si>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</si>
  <si>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</si>
  <si>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</si>
  <si>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</si>
  <si>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</si>
  <si>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</si>
  <si>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</si>
  <si>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</si>
  <si>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</si>
  <si>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</si>
  <si>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</si>
  <si>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</si>
  <si>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</si>
  <si>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</si>
  <si>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</si>
  <si>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</si>
  <si>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</si>
  <si>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</si>
  <si>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</si>
  <si>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</si>
  <si>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</si>
  <si>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</si>
  <si>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</si>
  <si>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</si>
  <si>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</si>
  <si>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</si>
  <si>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</si>
  <si>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</si>
  <si>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</si>
  <si>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</si>
  <si>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</si>
  <si>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</si>
  <si>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</si>
  <si>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</si>
  <si>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</si>
  <si>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</si>
  <si>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</si>
  <si>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</si>
  <si>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</si>
  <si>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</si>
  <si>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</si>
  <si>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</si>
  <si>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</si>
  <si>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</si>
  <si>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</si>
  <si>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</si>
  <si>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</si>
  <si>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</si>
  <si>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</si>
  <si>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</si>
  <si>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</si>
  <si>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</si>
  <si>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</si>
  <si>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</si>
  <si>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</si>
  <si>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</si>
  <si>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</si>
  <si>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</si>
  <si>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</si>
  <si>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</si>
  <si>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</si>
  <si>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</si>
  <si>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</si>
  <si>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</si>
  <si>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</si>
  <si>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</si>
  <si>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</si>
  <si>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</si>
  <si>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</si>
  <si>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</si>
  <si>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</si>
  <si>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</si>
  <si>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</si>
  <si>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</si>
  <si>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</si>
  <si>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</si>
  <si>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</si>
  <si>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</si>
  <si>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</si>
  <si>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</si>
  <si>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</si>
  <si>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</si>
  <si>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</si>
  <si>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</si>
  <si>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</si>
  <si>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</si>
  <si>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</si>
  <si>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</si>
  <si>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</si>
  <si>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</si>
  <si>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</si>
  <si>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</si>
  <si>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</si>
  <si>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</si>
  <si>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</si>
  <si>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</si>
  <si>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</si>
  <si>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</si>
  <si>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</si>
  <si>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</si>
  <si>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</si>
  <si>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</si>
  <si>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</si>
  <si>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</si>
  <si>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</si>
  <si>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</si>
  <si>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</si>
  <si>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</si>
  <si>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</si>
  <si>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</si>
  <si>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</si>
  <si>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</si>
  <si>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</si>
  <si>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</si>
  <si>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</si>
  <si>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</si>
  <si>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</si>
  <si>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</si>
  <si>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</si>
  <si>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</si>
  <si>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</si>
  <si>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</si>
  <si>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</si>
  <si>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</si>
  <si>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</si>
  <si>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</si>
  <si>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</si>
  <si>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</si>
  <si>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</si>
  <si>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</si>
  <si>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</si>
  <si>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</si>
  <si>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</si>
  <si>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</si>
  <si>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</si>
  <si>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</si>
  <si>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</si>
  <si>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</si>
  <si>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</si>
  <si>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</si>
  <si>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</si>
  <si>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</si>
  <si>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</si>
  <si>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</si>
  <si>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</si>
  <si>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</si>
  <si>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</si>
  <si>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</si>
  <si>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</si>
  <si>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</si>
  <si>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</si>
  <si>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</si>
  <si>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</si>
  <si>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</si>
  <si>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</si>
  <si>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</si>
  <si>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</si>
  <si>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</si>
  <si>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</si>
  <si>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</si>
  <si>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</si>
  <si>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</si>
  <si>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</si>
  <si>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</si>
  <si>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</si>
  <si>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</si>
  <si>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</si>
  <si>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</si>
  <si>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</si>
  <si>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</si>
  <si>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</si>
  <si>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</si>
  <si>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</si>
  <si>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</si>
  <si>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</si>
  <si>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</si>
  <si>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</si>
  <si>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</si>
  <si>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</si>
  <si>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</si>
  <si>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</si>
  <si>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</si>
  <si>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</si>
  <si>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</si>
  <si>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</si>
  <si>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</si>
  <si>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</si>
  <si>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</si>
  <si>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</si>
  <si>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</si>
  <si>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</si>
  <si>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</si>
  <si>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</si>
  <si>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</si>
  <si>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</si>
  <si>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</si>
  <si>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</si>
  <si>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</si>
  <si>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</si>
  <si>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</si>
  <si>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</si>
  <si>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</si>
  <si>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</si>
  <si>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</si>
  <si>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</si>
  <si>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</si>
  <si>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</si>
  <si>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</si>
  <si>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</si>
  <si>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</si>
  <si>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</si>
  <si>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</si>
  <si>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</si>
  <si>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</si>
  <si>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</si>
  <si>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</si>
  <si>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</si>
  <si>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</si>
  <si>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</si>
  <si>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</si>
  <si>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</si>
  <si>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</si>
  <si>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</si>
  <si>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</si>
  <si>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</si>
  <si>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</si>
  <si>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</si>
  <si>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</si>
  <si>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</si>
  <si>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</si>
  <si>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</si>
  <si>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</si>
  <si>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</si>
  <si>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</si>
  <si>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</si>
  <si>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</si>
  <si>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</si>
  <si>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</si>
  <si>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</si>
  <si>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</si>
  <si>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</si>
  <si>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</si>
  <si>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</si>
  <si>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</si>
  <si>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</si>
  <si>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</si>
  <si>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</si>
  <si>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</si>
  <si>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</si>
  <si>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</si>
  <si>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</si>
  <si>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</si>
  <si>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</si>
  <si>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</si>
  <si>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</si>
  <si>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</si>
  <si>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</si>
  <si>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</si>
  <si>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</si>
  <si>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</si>
  <si>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</si>
  <si>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</si>
  <si>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</si>
  <si>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</si>
  <si>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</si>
  <si>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</si>
  <si>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</si>
  <si>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</si>
  <si>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</si>
  <si>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</si>
  <si>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</si>
  <si>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</si>
  <si>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</si>
  <si>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</si>
  <si>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</si>
  <si>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</si>
  <si>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</si>
  <si>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</si>
  <si>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</si>
  <si>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</si>
  <si>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</si>
  <si>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</si>
  <si>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</si>
  <si>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</si>
  <si>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</si>
  <si>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</si>
  <si>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</si>
  <si>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</si>
  <si>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</si>
  <si>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</si>
  <si>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</si>
  <si>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</si>
  <si>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</si>
  <si>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</si>
  <si>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</si>
  <si>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</si>
  <si>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</si>
  <si>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</si>
  <si>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</si>
  <si>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</si>
  <si>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</si>
  <si>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</si>
  <si>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</si>
  <si>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</si>
  <si>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</si>
  <si>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</si>
  <si>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</si>
  <si>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</si>
  <si>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</si>
  <si>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</si>
  <si>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</si>
  <si>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</si>
  <si>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</si>
  <si>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</si>
  <si>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</si>
  <si>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</si>
  <si>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</si>
  <si>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</si>
  <si>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</si>
  <si>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</si>
  <si>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</si>
  <si>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</si>
  <si>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</si>
  <si>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</si>
  <si>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</si>
  <si>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</si>
  <si>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</si>
  <si>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</si>
  <si>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</si>
  <si>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</si>
  <si>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</si>
  <si>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</si>
  <si>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</si>
  <si>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</si>
  <si>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</si>
  <si>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</si>
  <si>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</si>
  <si>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</si>
  <si>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</si>
  <si>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</si>
  <si>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</si>
  <si>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</si>
  <si>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</si>
  <si>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</si>
  <si>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</si>
  <si>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</si>
  <si>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</si>
  <si>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</si>
  <si>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</si>
  <si>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</si>
  <si>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</si>
  <si>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</si>
  <si>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</si>
  <si>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</si>
  <si>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</si>
  <si>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</si>
  <si>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</si>
  <si>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</si>
  <si>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</si>
  <si>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</si>
  <si>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</si>
  <si>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</si>
  <si>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</si>
  <si>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</si>
  <si>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</si>
  <si>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</si>
  <si>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</si>
  <si>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</si>
  <si>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</si>
  <si>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</si>
  <si>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</si>
  <si>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</si>
  <si>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</si>
  <si>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</si>
  <si>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</si>
  <si>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</si>
  <si>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</si>
  <si>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</si>
  <si>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</si>
  <si>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</si>
  <si>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</si>
  <si>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</si>
  <si>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</si>
  <si>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</si>
  <si>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</si>
  <si>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</si>
  <si>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</si>
  <si>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</si>
  <si>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</si>
  <si>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</si>
  <si>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</si>
  <si>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</si>
  <si>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</si>
  <si>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</si>
  <si>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</si>
  <si>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</si>
  <si>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</si>
  <si>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</si>
  <si>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</si>
  <si>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</si>
  <si>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</si>
  <si>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</si>
  <si>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</si>
  <si>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</si>
  <si>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</si>
  <si>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</si>
  <si>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</si>
  <si>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</si>
  <si>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</si>
  <si>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</si>
  <si>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</si>
  <si>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</si>
  <si>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</si>
  <si>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</si>
  <si>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</si>
  <si>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</si>
  <si>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</si>
  <si>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</si>
  <si>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</si>
  <si>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</si>
  <si>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</si>
  <si>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</si>
  <si>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</si>
  <si>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</si>
  <si>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</si>
  <si>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</si>
  <si>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</si>
  <si>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</si>
  <si>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</si>
  <si>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</si>
  <si>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</si>
  <si>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</si>
  <si>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</si>
  <si>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</si>
  <si>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</si>
  <si>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</si>
  <si>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</si>
  <si>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</si>
  <si>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</si>
  <si>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</si>
  <si>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</si>
  <si>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</si>
  <si>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</si>
  <si>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</si>
  <si>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</si>
  <si>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</si>
  <si>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</si>
  <si>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</si>
  <si>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</si>
  <si>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</si>
  <si>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</si>
  <si>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</si>
  <si>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</si>
  <si>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</si>
  <si>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</si>
  <si>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</si>
  <si>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</si>
  <si>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</si>
  <si>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</si>
  <si>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</si>
  <si>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</si>
  <si>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</si>
  <si>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</si>
  <si>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</si>
  <si>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</si>
  <si>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</si>
  <si>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</si>
  <si>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</si>
  <si>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</si>
  <si>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</si>
  <si>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</si>
  <si>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</si>
  <si>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</si>
  <si>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</si>
  <si>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</si>
  <si>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</si>
  <si>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</si>
  <si>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</si>
  <si>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</si>
  <si>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</si>
  <si>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</si>
  <si>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</si>
  <si>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</si>
  <si>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</si>
  <si>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</si>
  <si>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</si>
  <si>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</si>
  <si>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</si>
  <si>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</si>
  <si>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</si>
  <si>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</si>
  <si>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</si>
  <si>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</si>
  <si>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</si>
  <si>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</si>
  <si>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</si>
  <si>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</si>
  <si>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</si>
  <si>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</si>
  <si>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</si>
  <si>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</si>
  <si>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</si>
  <si>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</si>
  <si>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</si>
  <si>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</si>
  <si>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</si>
  <si>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</si>
  <si>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</si>
  <si>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</si>
  <si>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</si>
  <si>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</si>
  <si>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</si>
  <si>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</si>
  <si>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</si>
  <si>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</si>
  <si>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</si>
  <si>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</si>
  <si>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</si>
  <si>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</si>
  <si>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</si>
  <si>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</si>
  <si>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</si>
  <si>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</si>
  <si>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</si>
  <si>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</si>
  <si>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</si>
  <si>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</si>
  <si>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</si>
  <si>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</si>
  <si>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</si>
  <si>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</si>
  <si>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</si>
  <si>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</si>
  <si>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</si>
  <si>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</si>
  <si>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</si>
  <si>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</si>
  <si>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</si>
  <si>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</si>
  <si>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</si>
  <si>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</si>
  <si>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</si>
  <si>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</si>
  <si>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</si>
  <si>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</si>
  <si>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</si>
  <si>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</si>
  <si>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</si>
  <si>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</si>
  <si>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</si>
  <si>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</si>
  <si>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</si>
  <si>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</si>
  <si>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</si>
  <si>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</si>
  <si>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</si>
  <si>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</si>
  <si>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</si>
  <si>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</si>
  <si>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</si>
  <si>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</si>
  <si>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</si>
  <si>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</si>
  <si>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</si>
  <si>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</si>
  <si>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</si>
  <si>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</si>
  <si>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</si>
  <si>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</si>
  <si>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</si>
  <si>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</si>
  <si>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</si>
  <si>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</si>
  <si>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</si>
  <si>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</si>
  <si>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</si>
  <si>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</si>
  <si>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</si>
  <si>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</si>
  <si>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</si>
  <si>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</si>
  <si>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</si>
  <si>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</si>
  <si>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</si>
  <si>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</si>
  <si>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</si>
  <si>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</si>
  <si>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</si>
  <si>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</si>
  <si>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</si>
  <si>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</si>
  <si>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</si>
  <si>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</si>
  <si>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</si>
  <si>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</si>
  <si>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</si>
  <si>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</si>
  <si>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</si>
  <si>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</si>
  <si>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</si>
  <si>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</si>
  <si>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</si>
  <si>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</si>
  <si>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</si>
  <si>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</si>
  <si>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</si>
  <si>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</si>
  <si>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</si>
  <si>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</si>
  <si>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</si>
  <si>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</si>
  <si>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</si>
  <si>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</si>
  <si>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</si>
  <si>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</si>
  <si>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</si>
  <si>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</si>
  <si>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</si>
  <si>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</si>
  <si>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</si>
  <si>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</si>
  <si>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</si>
  <si>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</si>
  <si>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</si>
  <si>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</si>
  <si>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</si>
  <si>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</si>
  <si>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</si>
  <si>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</si>
  <si>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</si>
  <si>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</si>
  <si>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</si>
  <si>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</si>
  <si>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</si>
  <si>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</si>
  <si>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</si>
  <si>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</si>
  <si>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</si>
  <si>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</si>
  <si>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</si>
  <si>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</si>
  <si>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</si>
  <si>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</si>
  <si>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</si>
  <si>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</si>
  <si>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</si>
  <si>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</si>
  <si>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</si>
  <si>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</si>
  <si>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</si>
  <si>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</si>
  <si>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</si>
  <si>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</si>
  <si>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</si>
  <si>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</si>
  <si>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</si>
  <si>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</si>
  <si>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</si>
  <si>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</si>
  <si>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</si>
  <si>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</si>
  <si>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</si>
  <si>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</si>
  <si>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</si>
  <si>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</si>
  <si>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</si>
  <si>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</si>
  <si>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</si>
  <si>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</si>
  <si>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</si>
  <si>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</si>
  <si>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</si>
  <si>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</si>
  <si>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</si>
  <si>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</si>
  <si>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</si>
  <si>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</si>
  <si>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</si>
  <si>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</si>
  <si>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</si>
  <si>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</si>
  <si>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</si>
  <si>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</si>
  <si>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</si>
  <si>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</si>
  <si>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</si>
  <si>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</si>
  <si>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</si>
  <si>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</si>
  <si>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</si>
  <si>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</si>
  <si>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</si>
  <si>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</si>
  <si>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</si>
  <si>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</si>
  <si>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</si>
  <si>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</si>
  <si>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</si>
  <si>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</si>
  <si>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</si>
  <si>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</si>
  <si>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</si>
  <si>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</si>
  <si>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</si>
  <si>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</si>
  <si>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</si>
  <si>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</si>
  <si>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</si>
  <si>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</si>
  <si>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</si>
  <si>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</si>
  <si>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</si>
  <si>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</si>
  <si>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</si>
  <si>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</si>
  <si>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</si>
  <si>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</si>
  <si>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</si>
  <si>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</si>
  <si>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</si>
  <si>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</si>
  <si>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</si>
  <si>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</si>
  <si>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</si>
  <si>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</si>
  <si>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</si>
  <si>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</si>
  <si>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</si>
  <si>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</si>
  <si>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</si>
  <si>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</si>
  <si>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</si>
  <si>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</si>
  <si>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</si>
  <si>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</si>
  <si>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</si>
  <si>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</si>
  <si>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</si>
  <si>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</si>
  <si>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</si>
  <si>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</si>
  <si>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</si>
  <si>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</si>
  <si>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</si>
  <si>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</si>
  <si>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</si>
  <si>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</si>
  <si>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</si>
  <si>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</si>
  <si>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</si>
  <si>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</si>
  <si>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</si>
  <si>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</si>
  <si>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</si>
  <si>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</si>
  <si>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</si>
  <si>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</si>
  <si>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</si>
  <si>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</si>
  <si>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</si>
  <si>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</si>
  <si>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</si>
  <si>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</si>
  <si>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</si>
  <si>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</si>
  <si>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</si>
  <si>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</si>
  <si>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</si>
  <si>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</si>
  <si>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</si>
  <si>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</si>
  <si>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</si>
  <si>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</si>
  <si>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</si>
  <si>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</si>
  <si>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</si>
  <si>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</si>
  <si>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</si>
  <si>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</si>
  <si>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</si>
  <si>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</si>
  <si>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</si>
  <si>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</si>
  <si>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</si>
  <si>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</si>
  <si>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</si>
  <si>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</si>
  <si>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</si>
  <si>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</si>
  <si>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</si>
  <si>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</si>
  <si>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</si>
  <si>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</si>
  <si>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</si>
  <si>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</si>
  <si>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</si>
  <si>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</si>
  <si>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</si>
  <si>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</si>
  <si>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</si>
  <si>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</si>
  <si>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</si>
  <si>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</si>
  <si>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</si>
  <si>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</si>
  <si>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</si>
  <si>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</si>
  <si>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</si>
  <si>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</si>
  <si>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</si>
  <si>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</si>
  <si>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</si>
  <si>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</si>
  <si>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</si>
  <si>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</si>
  <si>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</si>
  <si>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</si>
  <si>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</si>
  <si>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</si>
  <si>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</si>
  <si>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</si>
  <si>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</si>
  <si>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</si>
  <si>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</si>
  <si>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</si>
  <si>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</si>
  <si>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</si>
  <si>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</si>
  <si>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</si>
  <si>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</si>
  <si>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</si>
  <si>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</si>
  <si>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</si>
  <si>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</si>
  <si>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</si>
  <si>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</si>
  <si>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</si>
  <si>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</si>
  <si>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</si>
  <si>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</si>
  <si>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</si>
  <si>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</si>
  <si>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</si>
  <si>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</si>
  <si>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</si>
  <si>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</si>
  <si>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</si>
  <si>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</si>
  <si>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</si>
  <si>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</si>
  <si>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</si>
  <si>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</si>
  <si>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</si>
  <si>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</si>
  <si>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</si>
  <si>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</si>
  <si>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</si>
  <si>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</si>
  <si>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</si>
  <si>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</si>
  <si>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</si>
  <si>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</si>
  <si>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</si>
  <si>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</si>
  <si>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</si>
  <si>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</si>
  <si>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</si>
  <si>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</si>
  <si>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</si>
  <si>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</si>
  <si>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</si>
  <si>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</si>
  <si>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</si>
  <si>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</si>
  <si>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</si>
  <si>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</si>
  <si>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</si>
  <si>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</si>
  <si>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</si>
  <si>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</si>
  <si>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</si>
  <si>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</si>
  <si>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</si>
  <si>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</si>
  <si>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</si>
  <si>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</si>
  <si>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</si>
  <si>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</si>
  <si>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</si>
  <si>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</si>
  <si>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</si>
  <si>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</si>
  <si>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</si>
  <si>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</si>
  <si>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</si>
  <si>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</si>
  <si>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</si>
  <si>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</si>
  <si>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</si>
  <si>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</si>
  <si>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</si>
  <si>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</si>
  <si>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</si>
  <si>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</si>
  <si>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</si>
  <si>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</si>
  <si>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</si>
  <si>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</si>
  <si>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</si>
  <si>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</si>
  <si>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</si>
  <si>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</si>
  <si>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</si>
  <si>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</si>
  <si>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</si>
  <si>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</si>
  <si>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</si>
  <si>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</si>
  <si>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</si>
  <si>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</si>
  <si>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</si>
  <si>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</si>
  <si>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</si>
  <si>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</si>
  <si>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</si>
  <si>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</si>
  <si>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</si>
  <si>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</si>
  <si>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</si>
  <si>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</si>
  <si>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</si>
  <si>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</si>
  <si>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</si>
  <si>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</si>
  <si>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</si>
  <si>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</si>
  <si>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</si>
  <si>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</si>
  <si>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</si>
  <si>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</si>
  <si>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</si>
  <si>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</si>
  <si>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</si>
  <si>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</si>
  <si>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</si>
  <si>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</si>
  <si>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</si>
  <si>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</si>
  <si>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</si>
  <si>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</si>
  <si>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</si>
  <si>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</si>
  <si>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</si>
  <si>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</si>
  <si>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</si>
  <si>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</si>
  <si>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</si>
  <si>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</si>
  <si>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</si>
  <si>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</si>
  <si>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</si>
  <si>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</si>
  <si>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</si>
  <si>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</si>
  <si>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</si>
  <si>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</si>
  <si>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</si>
  <si>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</si>
  <si>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</si>
  <si>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</si>
  <si>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</si>
  <si>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</si>
  <si>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</si>
  <si>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</si>
  <si>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</si>
  <si>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</si>
  <si>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</si>
  <si>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</si>
  <si>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</si>
  <si>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</si>
  <si>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</si>
  <si>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</si>
  <si>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</si>
  <si>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</si>
  <si>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</si>
  <si>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</si>
  <si>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</si>
  <si>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</si>
  <si>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</si>
  <si>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</si>
  <si>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</si>
  <si>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</si>
  <si>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</si>
  <si>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</si>
  <si>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</si>
  <si>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</si>
  <si>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</si>
  <si>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</si>
  <si>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</si>
  <si>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</si>
  <si>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</si>
  <si>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</si>
  <si>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</si>
  <si>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</si>
  <si>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</si>
  <si>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</si>
  <si>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</si>
  <si>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</si>
  <si>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</si>
  <si>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</si>
  <si>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</si>
  <si>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</si>
  <si>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</si>
  <si>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</si>
  <si>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</si>
  <si>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</si>
  <si>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</si>
  <si>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</si>
  <si>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</si>
  <si>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</si>
  <si>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</si>
  <si>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</si>
  <si>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</si>
  <si>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</si>
  <si>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</si>
  <si>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</si>
  <si>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</si>
  <si>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</si>
  <si>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</si>
  <si>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</si>
  <si>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</si>
  <si>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</si>
  <si>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</si>
  <si>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</si>
  <si>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</si>
  <si>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</si>
  <si>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</si>
  <si>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</si>
  <si>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</si>
  <si>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</si>
  <si>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</si>
  <si>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</si>
  <si>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</si>
  <si>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</si>
  <si>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</si>
  <si>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</si>
  <si>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</si>
  <si>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</si>
  <si>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</si>
  <si>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</si>
  <si>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</si>
  <si>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</si>
  <si>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</si>
  <si>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</si>
  <si>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</si>
  <si>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</si>
  <si>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</si>
  <si>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</si>
  <si>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</si>
  <si>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</si>
  <si>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</si>
  <si>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</si>
  <si>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</si>
  <si>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</si>
  <si>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</si>
  <si>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</si>
  <si>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</si>
  <si>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</si>
  <si>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</si>
  <si>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</si>
  <si>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</si>
  <si>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</si>
  <si>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</si>
  <si>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</si>
  <si>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</si>
  <si>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</si>
  <si>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</si>
  <si>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</si>
  <si>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</si>
  <si>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</si>
  <si>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</si>
  <si>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</si>
  <si>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</si>
  <si>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</si>
  <si>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</si>
  <si>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</si>
  <si>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</si>
  <si>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</si>
  <si>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</si>
  <si>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</si>
  <si>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</si>
  <si>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</si>
  <si>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</si>
  <si>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</si>
  <si>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</si>
  <si>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</si>
  <si>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</si>
  <si>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</si>
  <si>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</si>
  <si>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</si>
  <si>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</si>
  <si>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</si>
  <si>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</si>
  <si>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</si>
  <si>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</si>
  <si>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</si>
  <si>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</si>
  <si>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</si>
  <si>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</si>
  <si>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</si>
  <si>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</si>
  <si>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</si>
  <si>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</si>
  <si>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</si>
  <si>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</si>
  <si>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</si>
  <si>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</si>
  <si>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</si>
  <si>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</si>
  <si>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</si>
  <si>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</si>
  <si>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</si>
  <si>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</si>
  <si>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</si>
  <si>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</si>
  <si>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</si>
  <si>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</si>
  <si>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</si>
  <si>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</si>
  <si>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</si>
  <si>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</si>
  <si>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</si>
  <si>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</si>
  <si>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</si>
  <si>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</si>
  <si>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</si>
  <si>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</si>
  <si>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</si>
  <si>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</si>
  <si>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</si>
  <si>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</si>
  <si>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</si>
  <si>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</si>
  <si>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</si>
  <si>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</si>
  <si>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</si>
  <si>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</si>
  <si>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</si>
  <si>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</si>
  <si>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</si>
  <si>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</si>
  <si>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</si>
  <si>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</si>
  <si>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</si>
  <si>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</si>
  <si>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</si>
  <si>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</si>
  <si>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</si>
  <si>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</si>
  <si>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</si>
  <si>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</si>
  <si>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</si>
  <si>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</si>
  <si>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</si>
  <si>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</si>
  <si>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</si>
  <si>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</si>
  <si>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</si>
  <si>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</si>
  <si>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</si>
  <si>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</si>
  <si>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</si>
  <si>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</si>
  <si>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</si>
  <si>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</si>
  <si>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</si>
  <si>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</si>
  <si>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</si>
  <si>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</si>
  <si>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</si>
  <si>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</si>
  <si>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</si>
  <si>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</si>
  <si>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</si>
  <si>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</si>
  <si>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</si>
  <si>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</si>
  <si>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</si>
  <si>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</si>
  <si>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</si>
  <si>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</si>
  <si>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</si>
  <si>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</si>
  <si>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</si>
  <si>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</si>
  <si>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</si>
  <si>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</si>
  <si>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</si>
  <si>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</si>
  <si>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</si>
  <si>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</si>
  <si>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</si>
  <si>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</si>
  <si>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</si>
  <si>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</si>
  <si>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</si>
  <si>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</si>
  <si>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</si>
  <si>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</si>
  <si>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</si>
  <si>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</si>
  <si>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</si>
  <si>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</si>
  <si>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</si>
  <si>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</si>
  <si>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</si>
  <si>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</si>
  <si>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</si>
  <si>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</si>
  <si>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</si>
  <si>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</si>
  <si>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</si>
  <si>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</si>
  <si>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</si>
  <si>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</si>
  <si>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</si>
  <si>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</si>
  <si>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</si>
  <si>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</si>
  <si>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</si>
  <si>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</si>
  <si>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</si>
  <si>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</si>
  <si>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</si>
  <si>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</si>
  <si>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</si>
  <si>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</si>
  <si>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</si>
  <si>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</si>
  <si>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</si>
  <si>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</si>
  <si>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</si>
  <si>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</si>
  <si>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</si>
  <si>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</si>
  <si>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</si>
  <si>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</si>
  <si>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</si>
  <si>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</si>
  <si>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</si>
  <si>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</si>
  <si>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</si>
  <si>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</si>
  <si>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</si>
  <si>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</si>
  <si>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</si>
  <si>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</si>
  <si>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</si>
  <si>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</si>
  <si>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</si>
  <si>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</si>
  <si>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</si>
  <si>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</si>
  <si>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</si>
  <si>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</si>
  <si>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</si>
  <si>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</si>
  <si>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</si>
  <si>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</si>
  <si>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</si>
  <si>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</si>
  <si>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</si>
  <si>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</si>
  <si>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</si>
  <si>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</si>
  <si>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</si>
  <si>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</si>
  <si>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</si>
  <si>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</si>
  <si>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</si>
  <si>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</si>
  <si>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</si>
  <si>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</si>
  <si>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</si>
  <si>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</si>
  <si>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</si>
  <si>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</si>
  <si>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</si>
  <si>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</si>
  <si>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</si>
  <si>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</si>
  <si>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</si>
  <si>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</si>
  <si>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</si>
  <si>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</si>
  <si>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</si>
  <si>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</si>
  <si>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</si>
  <si>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</si>
  <si>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</si>
  <si>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</si>
  <si>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</si>
  <si>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</si>
  <si>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</si>
  <si>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</si>
  <si>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</si>
  <si>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</si>
  <si>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</si>
  <si>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</si>
  <si>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</si>
  <si>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</si>
  <si>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</si>
  <si>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</si>
  <si>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</si>
  <si>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</si>
  <si>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</si>
  <si>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</si>
  <si>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</si>
  <si>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</si>
  <si>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</si>
  <si>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</si>
  <si>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</si>
  <si>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</si>
  <si>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</si>
  <si>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</si>
  <si>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</si>
  <si>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</si>
  <si>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</si>
  <si>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</si>
  <si>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</si>
  <si>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</si>
  <si>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</si>
  <si>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</si>
  <si>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</si>
  <si>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</si>
  <si>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</si>
  <si>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</si>
  <si>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</si>
  <si>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</si>
  <si>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</si>
  <si>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</si>
  <si>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</si>
  <si>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</si>
  <si>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</si>
  <si>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</si>
  <si>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</si>
  <si>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</si>
  <si>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</si>
  <si>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</si>
  <si>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</si>
  <si>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</si>
  <si>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</si>
  <si>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</si>
  <si>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</si>
  <si>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</si>
  <si>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</si>
  <si>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</si>
  <si>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</si>
  <si>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</si>
  <si>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</si>
  <si>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</si>
  <si>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</si>
  <si>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</si>
  <si>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</si>
  <si>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</si>
  <si>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</si>
  <si>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</si>
  <si>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</si>
  <si>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</si>
  <si>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</si>
  <si>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</si>
  <si>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</si>
  <si>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</si>
  <si>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</si>
  <si>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</si>
  <si>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</si>
  <si>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</si>
  <si>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</si>
  <si>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</si>
  <si>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</si>
  <si>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</si>
  <si>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</si>
  <si>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</si>
  <si>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</si>
  <si>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</si>
  <si>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</si>
  <si>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</si>
  <si>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</si>
  <si>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</si>
  <si>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</si>
  <si>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</si>
  <si>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</si>
  <si>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</si>
  <si>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</si>
  <si>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</si>
  <si>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</si>
  <si>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</si>
  <si>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</si>
  <si>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</si>
  <si>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</si>
  <si>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</si>
  <si>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</si>
  <si>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</si>
  <si>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</si>
  <si>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</si>
  <si>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</si>
  <si>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</si>
  <si>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</si>
  <si>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</si>
  <si>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</si>
  <si>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</si>
  <si>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</si>
  <si>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</si>
  <si>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</si>
  <si>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</si>
  <si>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</si>
  <si>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</si>
  <si>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</si>
  <si>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</si>
  <si>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</si>
  <si>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</si>
  <si>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</si>
  <si>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</si>
  <si>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</si>
  <si>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</si>
  <si>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</si>
  <si>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</si>
  <si>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</si>
  <si>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</si>
  <si>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</si>
  <si>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</si>
  <si>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</si>
  <si>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</si>
  <si>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</si>
  <si>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</si>
  <si>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</si>
  <si>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</si>
  <si>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</si>
  <si>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</si>
  <si>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</si>
  <si>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</si>
  <si>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</si>
  <si>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</si>
  <si>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</si>
  <si>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</si>
  <si>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</si>
  <si>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</si>
  <si>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</si>
  <si>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</si>
  <si>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</si>
  <si>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</si>
  <si>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</si>
  <si>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</si>
  <si>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</si>
  <si>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</si>
  <si>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</si>
  <si>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</si>
  <si>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</si>
  <si>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</si>
  <si>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</si>
  <si>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</si>
  <si>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</si>
  <si>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</si>
  <si>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</si>
  <si>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</si>
  <si>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</si>
  <si>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</si>
  <si>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</si>
  <si>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</si>
  <si>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</si>
  <si>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</si>
  <si>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</si>
  <si>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</si>
  <si>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</si>
  <si>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</si>
  <si>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</si>
  <si>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</si>
  <si>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</si>
  <si>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</si>
  <si>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</si>
  <si>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</si>
  <si>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</si>
  <si>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</si>
  <si>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</si>
  <si>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</si>
  <si>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</si>
  <si>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</si>
  <si>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</si>
  <si>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</si>
  <si>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</si>
  <si>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</si>
  <si>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</si>
  <si>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</si>
  <si>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</si>
  <si>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</si>
  <si>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</si>
  <si>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</si>
  <si>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</si>
  <si>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</si>
  <si>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</si>
  <si>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</si>
  <si>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</si>
  <si>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</si>
  <si>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</si>
  <si>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</si>
  <si>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</si>
  <si>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</si>
  <si>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</si>
  <si>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</si>
  <si>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</si>
  <si>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</si>
  <si>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</si>
  <si>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</si>
  <si>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</si>
  <si>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</si>
  <si>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</si>
  <si>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</si>
  <si>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</si>
  <si>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</si>
  <si>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</si>
  <si>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</si>
  <si>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</si>
  <si>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</si>
  <si>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</si>
  <si>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</si>
  <si>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</si>
  <si>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</si>
  <si>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</si>
  <si>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</si>
  <si>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</si>
  <si>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</si>
  <si>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</si>
  <si>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</si>
  <si>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</si>
  <si>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</si>
  <si>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</si>
  <si>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</si>
  <si>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</si>
  <si>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</si>
  <si>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</si>
  <si>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</si>
  <si>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</si>
  <si>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</si>
  <si>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</si>
  <si>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</si>
  <si>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</si>
  <si>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</si>
  <si>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</si>
  <si>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</si>
  <si>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</si>
  <si>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</si>
  <si>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</si>
  <si>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</si>
  <si>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</si>
  <si>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</si>
  <si>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</si>
  <si>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</si>
  <si>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</si>
  <si>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</si>
  <si>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</si>
  <si>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</si>
  <si>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</si>
  <si>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</si>
  <si>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</si>
  <si>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</si>
  <si>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</si>
  <si>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</si>
  <si>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</si>
  <si>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</si>
  <si>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</si>
  <si>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</si>
  <si>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</si>
  <si>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</si>
  <si>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</si>
  <si>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</si>
  <si>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</si>
  <si>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</si>
  <si>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</si>
  <si>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</si>
  <si>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</si>
  <si>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</si>
  <si>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</si>
  <si>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</si>
  <si>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</si>
  <si>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</si>
  <si>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</si>
  <si>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</si>
  <si>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</si>
  <si>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</si>
  <si>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</si>
  <si>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</si>
  <si>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</si>
  <si>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</si>
  <si>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</si>
  <si>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</si>
  <si>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</si>
  <si>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</si>
  <si>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</si>
  <si>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</si>
  <si>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</si>
  <si>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</si>
  <si>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</si>
  <si>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</si>
  <si>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</si>
  <si>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</si>
  <si>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</si>
  <si>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</si>
  <si>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</si>
  <si>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</si>
  <si>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</si>
  <si>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</si>
  <si>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</si>
  <si>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</si>
  <si>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</si>
  <si>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</si>
  <si>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</si>
  <si>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</si>
  <si>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</si>
  <si>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</si>
  <si>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</si>
  <si>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</si>
  <si>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</si>
  <si>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</si>
  <si>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</si>
  <si>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</si>
  <si>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</si>
  <si>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</si>
  <si>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</si>
  <si>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</si>
  <si>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</si>
  <si>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</si>
  <si>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</si>
  <si>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</si>
  <si>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</si>
  <si>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</si>
  <si>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</si>
  <si>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</si>
  <si>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</si>
  <si>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</si>
  <si>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</si>
  <si>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</si>
  <si>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</si>
  <si>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</si>
  <si>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</si>
  <si>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</si>
  <si>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</si>
  <si>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</si>
  <si>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</si>
  <si>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</si>
  <si>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</si>
  <si>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</si>
  <si>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</si>
  <si>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</si>
  <si>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</si>
  <si>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</si>
  <si>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</si>
  <si>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</si>
  <si>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</si>
  <si>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</si>
  <si>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</si>
  <si>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</si>
  <si>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</si>
  <si>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</si>
  <si>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</si>
  <si>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</si>
  <si>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</si>
  <si>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</si>
  <si>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</si>
  <si>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</si>
  <si>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</si>
  <si>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</si>
  <si>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</si>
  <si>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</si>
  <si>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</si>
  <si>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</si>
  <si>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</si>
  <si>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</si>
  <si>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</si>
  <si>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</si>
  <si>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</si>
  <si>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</si>
  <si>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</si>
  <si>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</si>
  <si>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</si>
  <si>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</si>
  <si>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</si>
  <si>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</si>
  <si>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</si>
  <si>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</si>
  <si>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</si>
  <si>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</si>
  <si>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</si>
  <si>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</si>
  <si>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</si>
  <si>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</si>
  <si>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</si>
  <si>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</si>
  <si>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</si>
  <si>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</si>
  <si>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</si>
  <si>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</si>
  <si>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</si>
  <si>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</si>
  <si>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</si>
  <si>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</si>
  <si>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</si>
  <si>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</si>
  <si>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</si>
  <si>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</si>
  <si>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</si>
  <si>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</si>
  <si>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</si>
  <si>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</si>
  <si>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</si>
  <si>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</si>
  <si>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</si>
  <si>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</si>
  <si>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</si>
  <si>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</si>
  <si>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</si>
  <si>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</si>
  <si>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</si>
  <si>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</si>
  <si>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</si>
  <si>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</si>
  <si>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</si>
  <si>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</si>
  <si>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</si>
  <si>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</si>
  <si>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</si>
  <si>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</si>
  <si>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</si>
  <si>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</si>
  <si>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</si>
  <si>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</si>
  <si>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</si>
  <si>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</si>
  <si>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</si>
  <si>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</si>
  <si>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</si>
  <si>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</si>
  <si>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</si>
  <si>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</si>
  <si>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</si>
  <si>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</si>
  <si>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</si>
  <si>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</si>
  <si>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</si>
  <si>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</si>
  <si>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</si>
  <si>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</si>
  <si>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</si>
  <si>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</si>
  <si>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</si>
  <si>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</si>
  <si>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</si>
  <si>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</si>
  <si>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</si>
  <si>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</si>
  <si>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</si>
  <si>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</si>
  <si>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</si>
  <si>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</si>
  <si>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</si>
  <si>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</si>
  <si>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</si>
  <si>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</si>
  <si>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</si>
  <si>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</si>
  <si>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</si>
  <si>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</si>
  <si>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</si>
  <si>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</si>
  <si>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</si>
  <si>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</si>
  <si>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</si>
  <si>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</si>
  <si>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</si>
  <si>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</si>
  <si>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</si>
  <si>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</si>
  <si>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</si>
  <si>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</si>
  <si>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</si>
  <si>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</si>
  <si>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</si>
  <si>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</si>
  <si>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</si>
  <si>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</si>
  <si>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</si>
  <si>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</si>
  <si>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</si>
  <si>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</si>
  <si>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</si>
  <si>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</si>
  <si>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</si>
  <si>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</si>
  <si>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</si>
  <si>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</si>
  <si>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</si>
  <si>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</si>
  <si>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</si>
  <si>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</si>
  <si>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</si>
  <si>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</si>
  <si>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</si>
  <si>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</si>
  <si>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</si>
  <si>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</si>
  <si>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</si>
  <si>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</si>
  <si>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</si>
  <si>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</si>
  <si>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</si>
  <si>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</si>
  <si>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</si>
  <si>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</si>
  <si>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</si>
  <si>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</si>
  <si>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</si>
  <si>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</si>
  <si>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</si>
  <si>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</si>
  <si>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</si>
  <si>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</si>
  <si>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</si>
  <si>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</si>
  <si>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</si>
  <si>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</si>
  <si>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</si>
  <si>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</si>
  <si>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</si>
  <si>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</si>
  <si>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</si>
  <si>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</si>
  <si>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</si>
  <si>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</si>
  <si>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</si>
  <si>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</si>
  <si>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</si>
  <si>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</si>
  <si>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</si>
  <si>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</si>
  <si>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</si>
  <si>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</si>
  <si>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</si>
  <si>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</si>
  <si>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</si>
  <si>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</si>
  <si>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</si>
  <si>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</si>
  <si>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</si>
  <si>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</si>
  <si>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</si>
  <si>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</si>
  <si>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</si>
  <si>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</si>
  <si>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</si>
  <si>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</si>
  <si>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</si>
  <si>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</si>
  <si>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</si>
  <si>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</si>
  <si>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</si>
  <si>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</si>
  <si>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</si>
  <si>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</si>
  <si>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</si>
  <si>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</si>
  <si>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</si>
  <si>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</si>
  <si>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</si>
  <si>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</si>
  <si>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</si>
  <si>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</si>
  <si>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</si>
  <si>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</si>
  <si>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</si>
  <si>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</si>
  <si>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</si>
  <si>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</si>
  <si>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</si>
  <si>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</si>
  <si>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</si>
  <si>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</si>
  <si>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</si>
  <si>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</si>
  <si>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</si>
  <si>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</si>
  <si>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</si>
  <si>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</si>
  <si>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</si>
  <si>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</si>
  <si>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</si>
  <si>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</si>
  <si>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</si>
  <si>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</si>
  <si>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</si>
  <si>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</si>
  <si>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</si>
  <si>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</si>
  <si>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</si>
  <si>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</si>
  <si>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</si>
  <si>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</si>
  <si>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</si>
  <si>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</si>
  <si>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</si>
  <si>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</si>
  <si>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</si>
  <si>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</si>
  <si>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</si>
  <si>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</si>
  <si>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</si>
  <si>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</si>
  <si>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</si>
  <si>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</si>
  <si>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</si>
  <si>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</si>
  <si>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</si>
  <si>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</si>
  <si>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</si>
  <si>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</si>
  <si>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</si>
  <si>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</si>
  <si>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</si>
  <si>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</si>
  <si>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</si>
  <si>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</si>
  <si>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</si>
  <si>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</si>
  <si>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</si>
  <si>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</si>
  <si>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</si>
  <si>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</si>
  <si>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</si>
  <si>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</si>
  <si>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</si>
  <si>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</si>
  <si>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</si>
  <si>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</si>
  <si>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</si>
  <si>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</si>
  <si>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</si>
  <si>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</si>
  <si>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</si>
  <si>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</si>
  <si>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</si>
  <si>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</si>
  <si>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</si>
  <si>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</si>
  <si>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</si>
  <si>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</si>
  <si>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</si>
  <si>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</si>
  <si>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</si>
  <si>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</si>
  <si>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</si>
  <si>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</si>
  <si>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</si>
  <si>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</si>
  <si>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</si>
  <si>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</si>
  <si>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</si>
  <si>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</si>
  <si>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</si>
  <si>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</si>
  <si>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</si>
  <si>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</si>
  <si>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</si>
  <si>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</si>
  <si>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</si>
  <si>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</si>
  <si>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</si>
  <si>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</si>
  <si>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</si>
  <si>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</si>
  <si>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</si>
  <si>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</si>
  <si>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</si>
  <si>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</si>
  <si>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</si>
  <si>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</si>
  <si>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</si>
  <si>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</si>
  <si>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</si>
  <si>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</si>
  <si>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</si>
  <si>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</si>
  <si>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</si>
  <si>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</si>
  <si>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</si>
  <si>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</si>
  <si>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</si>
  <si>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</si>
  <si>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</si>
  <si>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</si>
  <si>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</si>
  <si>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</si>
  <si>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</si>
  <si>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</si>
  <si>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</si>
  <si>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</si>
  <si>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</si>
  <si>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</si>
  <si>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</si>
  <si>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</si>
  <si>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</si>
  <si>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</si>
  <si>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</si>
  <si>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</si>
  <si>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</si>
  <si>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</si>
  <si>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</si>
  <si>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</si>
  <si>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</si>
  <si>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</si>
  <si>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</si>
  <si>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</si>
  <si>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</si>
  <si>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</si>
  <si>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</si>
  <si>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</si>
  <si>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</si>
  <si>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</si>
  <si>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</si>
  <si>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</si>
  <si>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</si>
  <si>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</si>
  <si>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</si>
  <si>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</si>
  <si>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</si>
  <si>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</si>
  <si>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</si>
  <si>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</si>
  <si>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</si>
  <si>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</si>
  <si>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</si>
  <si>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</si>
  <si>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</si>
  <si>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</si>
  <si>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</si>
  <si>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</si>
  <si>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</si>
  <si>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</si>
  <si>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</si>
  <si>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</si>
  <si>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</si>
  <si>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</si>
  <si>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</si>
  <si>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</si>
  <si>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</si>
  <si>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</si>
  <si>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</si>
  <si>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</si>
  <si>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</si>
  <si>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</si>
  <si>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</si>
  <si>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</si>
  <si>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</si>
  <si>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</si>
  <si>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</si>
  <si>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</si>
  <si>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</si>
  <si>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</si>
  <si>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</si>
  <si>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</si>
  <si>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</si>
  <si>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</si>
  <si>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</si>
  <si>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</si>
  <si>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</si>
  <si>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</si>
  <si>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</si>
  <si>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</si>
  <si>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</si>
  <si>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</si>
  <si>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</si>
  <si>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</si>
  <si>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</si>
  <si>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</si>
  <si>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</si>
  <si>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</si>
  <si>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</si>
  <si>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</si>
  <si>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</si>
  <si>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</si>
  <si>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</si>
  <si>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</si>
  <si>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</si>
  <si>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</si>
  <si>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</si>
  <si>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</si>
  <si>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</si>
  <si>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</si>
  <si>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</si>
  <si>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</si>
  <si>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</si>
  <si>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</si>
  <si>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</si>
  <si>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</si>
  <si>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</si>
  <si>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</si>
  <si>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</si>
  <si>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</si>
  <si>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</si>
  <si>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</si>
  <si>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</si>
  <si>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</si>
  <si>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</si>
  <si>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</si>
  <si>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</si>
  <si>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</si>
  <si>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</si>
  <si>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</si>
  <si>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</si>
  <si>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</si>
  <si>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</si>
  <si>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</si>
  <si>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</si>
  <si>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</si>
  <si>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</si>
  <si>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</si>
  <si>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</si>
  <si>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</si>
  <si>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</si>
  <si>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</si>
  <si>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</si>
  <si>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</si>
  <si>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</si>
  <si>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</si>
  <si>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</si>
  <si>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</si>
  <si>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</si>
  <si>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</si>
  <si>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</si>
  <si>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</si>
  <si>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</si>
  <si>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</si>
  <si>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</si>
  <si>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</si>
  <si>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</si>
  <si>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</si>
  <si>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</si>
  <si>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</si>
  <si>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</si>
  <si>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</si>
  <si>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</si>
  <si>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</si>
  <si>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</si>
  <si>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</si>
  <si>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</si>
  <si>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</si>
  <si>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</si>
  <si>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</si>
  <si>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</si>
  <si>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</si>
  <si>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</si>
  <si>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</si>
  <si>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</si>
  <si>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</si>
  <si>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</si>
  <si>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</si>
  <si>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</si>
  <si>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</si>
  <si>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</si>
  <si>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</si>
  <si>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</si>
  <si>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</si>
  <si>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</si>
  <si>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</si>
  <si>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</si>
  <si>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</si>
  <si>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</si>
  <si>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</si>
  <si>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</si>
  <si>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</si>
  <si>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</si>
  <si>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</si>
  <si>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</si>
  <si>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</si>
  <si>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</si>
  <si>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</si>
  <si>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</si>
  <si>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</si>
  <si>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</si>
  <si>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</si>
  <si>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</si>
  <si>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</si>
  <si>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</si>
  <si>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</si>
  <si>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</si>
  <si>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</si>
  <si>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</si>
  <si>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</si>
  <si>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</si>
  <si>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</si>
  <si>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</si>
  <si>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</si>
  <si>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</si>
  <si>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</si>
  <si>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</si>
  <si>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</si>
  <si>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</si>
  <si>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</si>
  <si>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</si>
  <si>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</si>
  <si>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</si>
  <si>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</si>
  <si>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</si>
  <si>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</si>
  <si>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</si>
  <si>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</si>
  <si>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</si>
  <si>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</si>
  <si>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</si>
  <si>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</si>
  <si>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</si>
  <si>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</si>
  <si>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</si>
  <si>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</si>
  <si>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</si>
  <si>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</si>
  <si>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</si>
  <si>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</si>
  <si>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</si>
  <si>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</si>
  <si>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</si>
  <si>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</si>
  <si>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</si>
  <si>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</si>
  <si>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</si>
  <si>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</si>
  <si>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</si>
  <si>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</si>
  <si>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</si>
  <si>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</si>
  <si>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</si>
  <si>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</si>
  <si>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</si>
  <si>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</si>
  <si>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</si>
  <si>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</si>
  <si>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</si>
  <si>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</si>
  <si>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</si>
  <si>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</si>
  <si>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</si>
  <si>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</si>
  <si>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</si>
  <si>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</si>
  <si>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</si>
  <si>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</si>
  <si>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</si>
  <si>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</si>
  <si>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</si>
  <si>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</si>
  <si>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</si>
  <si>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</si>
  <si>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</si>
  <si>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</si>
  <si>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</si>
  <si>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</si>
  <si>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</si>
  <si>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</si>
  <si>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</si>
  <si>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</si>
  <si>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</si>
  <si>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</si>
  <si>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</si>
  <si>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</si>
  <si>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</si>
  <si>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</si>
  <si>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</si>
  <si>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</si>
  <si>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</si>
  <si>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</si>
  <si>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</si>
  <si>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</si>
  <si>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</si>
  <si>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</si>
  <si>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</si>
  <si>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</si>
  <si>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</si>
  <si>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</si>
  <si>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</si>
  <si>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</si>
  <si>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</si>
  <si>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</si>
  <si>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</si>
  <si>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</si>
  <si>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</si>
  <si>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</si>
  <si>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</si>
  <si>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</si>
  <si>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</si>
  <si>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</si>
  <si>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</si>
  <si>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</si>
  <si>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</si>
  <si>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</si>
  <si>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</si>
  <si>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</si>
  <si>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</si>
  <si>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</si>
  <si>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</si>
  <si>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</si>
  <si>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</si>
  <si>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</si>
  <si>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</si>
  <si>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</si>
  <si>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</si>
  <si>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</si>
  <si>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</si>
  <si>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</si>
  <si>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</si>
  <si>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</si>
  <si>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</si>
  <si>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</si>
  <si>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</si>
  <si>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</si>
  <si>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</si>
  <si>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</si>
  <si>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</si>
  <si>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</si>
  <si>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</si>
  <si>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</si>
  <si>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</si>
  <si>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</si>
  <si>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</si>
  <si>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</si>
  <si>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</si>
  <si>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</si>
  <si>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</si>
  <si>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</si>
  <si>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</si>
  <si>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</si>
  <si>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</si>
  <si>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</si>
  <si>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</si>
  <si>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</si>
  <si>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</si>
  <si>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</si>
  <si>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</si>
  <si>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</si>
  <si>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</si>
  <si>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</si>
  <si>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</si>
  <si>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</si>
  <si>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</si>
  <si>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</si>
  <si>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</si>
  <si>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</si>
  <si>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</si>
  <si>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</si>
  <si>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</si>
  <si>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</si>
  <si>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</si>
  <si>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</si>
  <si>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</si>
  <si>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</si>
  <si>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</si>
  <si>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</si>
  <si>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</si>
  <si>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</si>
  <si>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</si>
  <si>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</si>
  <si>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</si>
  <si>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</si>
  <si>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</si>
  <si>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</si>
  <si>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</si>
  <si>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</si>
  <si>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</si>
  <si>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</si>
  <si>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</si>
  <si>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</si>
  <si>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</si>
  <si>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</si>
  <si>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</si>
  <si>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</si>
  <si>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</si>
  <si>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</si>
  <si>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</si>
  <si>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</si>
  <si>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</si>
  <si>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</si>
  <si>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</si>
  <si>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</si>
  <si>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</si>
  <si>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</si>
  <si>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</si>
  <si>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</si>
  <si>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</si>
  <si>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</si>
  <si>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</si>
  <si>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</si>
  <si>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</si>
  <si>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</si>
  <si>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</si>
  <si>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</si>
  <si>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</si>
  <si>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</si>
  <si>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</si>
  <si>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</si>
  <si>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</si>
  <si>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</si>
  <si>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</si>
  <si>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</si>
  <si>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</si>
  <si>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</si>
  <si>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</si>
  <si>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</si>
  <si>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</si>
  <si>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</si>
  <si>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</si>
  <si>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</si>
  <si>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</si>
  <si>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</si>
  <si>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</si>
  <si>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</si>
  <si>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</si>
  <si>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</si>
  <si>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</si>
  <si>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</si>
  <si>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</si>
  <si>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</si>
  <si>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</si>
  <si>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</si>
  <si>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</si>
  <si>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</si>
  <si>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</si>
  <si>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</si>
  <si>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</si>
  <si>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</si>
  <si>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</si>
  <si>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</si>
  <si>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</si>
  <si>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</si>
  <si>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</si>
  <si>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</si>
  <si>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</si>
  <si>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</si>
  <si>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</si>
  <si>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</si>
  <si>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</si>
  <si>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</si>
  <si>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</si>
  <si>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</si>
  <si>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</si>
  <si>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</si>
  <si>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</si>
  <si>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</si>
  <si>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</si>
  <si>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</si>
  <si>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</si>
  <si>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</si>
  <si>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</si>
  <si>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</si>
  <si>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</si>
  <si>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</si>
  <si>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</si>
  <si>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</si>
  <si>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</si>
  <si>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</si>
  <si>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</si>
  <si>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</si>
  <si>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</si>
  <si>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</si>
  <si>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</si>
  <si>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</si>
  <si>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</si>
  <si>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</si>
  <si>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</si>
  <si>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</si>
  <si>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</si>
  <si>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</si>
  <si>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</si>
  <si>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</si>
  <si>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</si>
  <si>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</si>
  <si>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</si>
  <si>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</si>
  <si>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</si>
  <si>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</si>
  <si>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</si>
  <si>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</si>
  <si>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</si>
  <si>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</si>
  <si>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</si>
  <si>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</si>
  <si>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</si>
  <si>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</si>
  <si>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</si>
  <si>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</si>
  <si>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</si>
  <si>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</si>
  <si>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</si>
  <si>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</si>
  <si>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</si>
  <si>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</si>
  <si>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</si>
  <si>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</si>
  <si>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</si>
  <si>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</si>
  <si>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</si>
  <si>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</si>
  <si>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</si>
  <si>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</si>
  <si>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</si>
  <si>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</si>
  <si>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</si>
  <si>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</si>
  <si>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</si>
  <si>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</si>
  <si>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</si>
  <si>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</si>
  <si>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</si>
  <si>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</si>
  <si>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</si>
  <si>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</si>
  <si>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</si>
  <si>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</si>
  <si>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</si>
  <si>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</si>
  <si>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</si>
  <si>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</si>
  <si>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</si>
  <si>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</si>
  <si>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</si>
  <si>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</si>
  <si>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</si>
  <si>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</si>
  <si>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</si>
  <si>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</si>
  <si>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</si>
  <si>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</si>
  <si>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</si>
  <si>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</si>
  <si>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</si>
  <si>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</si>
  <si>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</si>
  <si>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</si>
  <si>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</si>
  <si>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</si>
  <si>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</si>
  <si>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</si>
  <si>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</si>
  <si>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</si>
  <si>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</si>
  <si>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</si>
  <si>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</si>
  <si>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</si>
  <si>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</si>
  <si>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</si>
  <si>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</si>
  <si>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</si>
  <si>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</si>
  <si>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</si>
  <si>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</si>
  <si>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</si>
  <si>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</si>
  <si>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</si>
  <si>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</si>
  <si>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</si>
  <si>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</si>
  <si>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</si>
  <si>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</si>
  <si>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</si>
  <si>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</si>
  <si>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</si>
  <si>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</si>
  <si>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</si>
  <si>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</si>
  <si>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</si>
  <si>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</si>
  <si>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</si>
  <si>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</si>
  <si>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</si>
  <si>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</si>
  <si>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</si>
  <si>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</si>
  <si>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</si>
  <si>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</si>
  <si>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</si>
  <si>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</si>
  <si>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</si>
  <si>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</si>
  <si>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</si>
  <si>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</si>
  <si>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</si>
  <si>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</si>
  <si>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</si>
  <si>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</si>
  <si>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</si>
  <si>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</si>
  <si>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</si>
  <si>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</si>
  <si>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</si>
  <si>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</si>
  <si>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</si>
  <si>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</si>
  <si>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</si>
  <si>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</si>
  <si>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</si>
  <si>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</si>
  <si>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</si>
  <si>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</si>
  <si>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</si>
  <si>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</si>
  <si>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</si>
  <si>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</si>
  <si>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</si>
  <si>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</si>
  <si>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</si>
  <si>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</si>
  <si>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</si>
  <si>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</si>
  <si>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</si>
  <si>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</si>
  <si>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</si>
  <si>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</si>
  <si>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</si>
  <si>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</si>
  <si>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</si>
  <si>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</si>
  <si>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</si>
  <si>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</si>
  <si>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</si>
  <si>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</si>
  <si>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</si>
  <si>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</si>
  <si>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</si>
  <si>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</si>
  <si>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</si>
  <si>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</si>
  <si>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</si>
  <si>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</si>
  <si>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</si>
  <si>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</si>
  <si>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</si>
  <si>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</si>
  <si>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</si>
  <si>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</si>
  <si>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</si>
  <si>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</si>
  <si>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</si>
  <si>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</si>
  <si>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</si>
  <si>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</si>
  <si>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</si>
  <si>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</si>
  <si>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</si>
  <si>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</si>
  <si>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</si>
  <si>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</si>
  <si>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</si>
  <si>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</si>
  <si>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</si>
  <si>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</si>
  <si>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</si>
  <si>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</si>
  <si>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</si>
  <si>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</si>
  <si>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</si>
  <si>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</si>
  <si>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</si>
  <si>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</si>
  <si>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</si>
  <si>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</si>
  <si>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</si>
  <si>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</si>
  <si>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</si>
  <si>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</si>
  <si>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</si>
  <si>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</si>
  <si>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</si>
  <si>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</si>
  <si>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</si>
  <si>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</si>
  <si>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</si>
  <si>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</si>
  <si>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</si>
  <si>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</si>
  <si>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</si>
  <si>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</si>
  <si>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</si>
  <si>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</si>
  <si>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</si>
  <si>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</si>
  <si>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</si>
  <si>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</si>
  <si>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</si>
  <si>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</si>
  <si>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</si>
  <si>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</si>
  <si>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</si>
  <si>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</si>
  <si>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</si>
  <si>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</si>
  <si>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</si>
  <si>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</si>
  <si>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</si>
  <si>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</si>
  <si>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</si>
  <si>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</si>
  <si>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</si>
  <si>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</si>
  <si>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</si>
  <si>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</si>
  <si>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</si>
  <si>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</si>
  <si>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</si>
  <si>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</si>
  <si>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</si>
  <si>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</si>
  <si>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</si>
  <si>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</si>
  <si>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</si>
  <si>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</si>
  <si>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</si>
  <si>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</si>
  <si>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</si>
  <si>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</si>
  <si>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</si>
  <si>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</si>
  <si>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</si>
  <si>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</si>
  <si>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</si>
  <si>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</si>
  <si>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</si>
  <si>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</si>
  <si>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</si>
  <si>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</si>
  <si>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</si>
  <si>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</si>
  <si>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</si>
  <si>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</si>
  <si>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</si>
  <si>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</si>
  <si>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</si>
  <si>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</si>
  <si>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</si>
  <si>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</si>
  <si>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</si>
  <si>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</si>
  <si>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</si>
  <si>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</si>
  <si>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</si>
  <si>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</si>
  <si>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</si>
  <si>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</si>
  <si>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</si>
  <si>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</si>
  <si>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</si>
  <si>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</si>
  <si>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</si>
  <si>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</si>
  <si>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</si>
  <si>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</si>
  <si>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</si>
  <si>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</si>
  <si>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</si>
  <si>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</si>
  <si>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</si>
  <si>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</si>
  <si>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</si>
  <si>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</si>
  <si>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</si>
  <si>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</si>
  <si>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</si>
  <si>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</si>
  <si>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</si>
  <si>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</si>
  <si>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</si>
  <si>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</si>
  <si>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</si>
  <si>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</si>
  <si>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</si>
  <si>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</si>
  <si>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</si>
  <si>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</si>
  <si>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</si>
  <si>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</si>
  <si>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</si>
  <si>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</si>
  <si>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</si>
  <si>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</si>
  <si>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</si>
  <si>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</si>
  <si>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</si>
  <si>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</si>
  <si>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</si>
  <si>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</si>
  <si>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</si>
  <si>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</si>
  <si>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</si>
  <si>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</si>
  <si>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</si>
  <si>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</si>
  <si>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</si>
  <si>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</si>
  <si>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</si>
  <si>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</si>
  <si>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</si>
  <si>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</si>
  <si>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</si>
  <si>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</si>
  <si>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</si>
  <si>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</si>
  <si>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</si>
  <si>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</si>
  <si>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</si>
  <si>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</si>
  <si>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</si>
  <si>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</si>
  <si>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</si>
  <si>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</si>
  <si>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</si>
  <si>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</si>
  <si>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</si>
  <si>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</si>
  <si>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</si>
  <si>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</si>
  <si>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</si>
  <si>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</si>
  <si>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</si>
  <si>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</si>
  <si>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</si>
  <si>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</si>
  <si>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</si>
  <si>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</si>
  <si>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</si>
  <si>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</si>
  <si>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</si>
  <si>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</si>
  <si>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</si>
  <si>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</si>
  <si>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</si>
  <si>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</si>
  <si>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</si>
  <si>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</si>
  <si>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</si>
  <si>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</si>
  <si>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</si>
  <si>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</si>
  <si>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</si>
  <si>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</si>
  <si>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</si>
  <si>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</si>
  <si>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</si>
  <si>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</si>
  <si>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</si>
  <si>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</si>
  <si>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</si>
  <si>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</si>
  <si>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</si>
  <si>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</si>
  <si>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</si>
  <si>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</si>
  <si>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</si>
  <si>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</si>
  <si>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</si>
  <si>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</si>
  <si>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</si>
  <si>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</si>
  <si>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</si>
  <si>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</si>
  <si>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</si>
  <si>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</si>
  <si>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</si>
  <si>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</si>
  <si>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</si>
  <si>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</si>
  <si>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</si>
  <si>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</si>
  <si>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</si>
  <si>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</si>
  <si>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</si>
  <si>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</si>
  <si>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</si>
  <si>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</si>
  <si>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</si>
  <si>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</si>
  <si>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</si>
  <si>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</si>
  <si>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</si>
  <si>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</si>
  <si>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</si>
  <si>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</si>
  <si>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</si>
  <si>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</si>
  <si>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</si>
  <si>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</si>
  <si>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</si>
  <si>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</si>
  <si>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</si>
  <si>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</si>
  <si>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</si>
  <si>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</si>
  <si>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</si>
  <si>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</si>
  <si>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</si>
  <si>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</si>
  <si>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</si>
  <si>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</si>
  <si>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</si>
  <si>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</si>
  <si>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</si>
  <si>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</si>
  <si>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</si>
  <si>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</si>
  <si>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</si>
  <si>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</si>
  <si>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</si>
  <si>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</si>
  <si>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</si>
  <si>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</si>
  <si>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</si>
  <si>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</si>
  <si>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</si>
  <si>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</si>
  <si>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</si>
  <si>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</si>
  <si>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</si>
  <si>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</si>
  <si>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</si>
  <si>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</si>
  <si>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</si>
  <si>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</si>
  <si>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</si>
  <si>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</si>
  <si>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</si>
  <si>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</si>
  <si>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</si>
  <si>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</si>
  <si>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</si>
  <si>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</si>
  <si>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</si>
  <si>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</si>
  <si>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</si>
  <si>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</si>
  <si>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</si>
  <si>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</si>
  <si>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</si>
  <si>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</si>
  <si>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</si>
  <si>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</si>
  <si>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</si>
  <si>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</si>
  <si>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</si>
  <si>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</si>
  <si>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</si>
  <si>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</si>
  <si>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</si>
  <si>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</si>
  <si>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</si>
  <si>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</si>
  <si>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</si>
  <si>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</si>
  <si>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</si>
  <si>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</si>
  <si>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</si>
  <si>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</si>
  <si>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</si>
  <si>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</si>
  <si>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</si>
  <si>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</si>
  <si>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</si>
  <si>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</si>
  <si>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</si>
  <si>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</si>
  <si>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</si>
  <si>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</si>
  <si>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</si>
  <si>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</si>
  <si>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</si>
  <si>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</si>
  <si>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</si>
  <si>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</si>
  <si>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</si>
  <si>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</si>
  <si>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</si>
  <si>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</si>
  <si>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</si>
  <si>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</si>
  <si>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</si>
  <si>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</si>
  <si>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</si>
  <si>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</si>
  <si>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</si>
  <si>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</si>
  <si>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</si>
  <si>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</si>
  <si>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</si>
  <si>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</si>
  <si>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</si>
  <si>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</si>
  <si>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</si>
  <si>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</si>
  <si>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</si>
  <si>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</si>
  <si>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</si>
  <si>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</si>
  <si>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</si>
  <si>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</si>
  <si>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</si>
  <si>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</si>
  <si>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</si>
  <si>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</si>
  <si>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</si>
  <si>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</si>
  <si>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</si>
  <si>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</si>
  <si>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</si>
  <si>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</si>
  <si>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</si>
  <si>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</si>
  <si>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</si>
  <si>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</si>
  <si>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</si>
  <si>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</si>
  <si>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</si>
  <si>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</si>
  <si>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</si>
  <si>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</si>
  <si>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</si>
  <si>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</si>
  <si>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</si>
  <si>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</si>
  <si>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</si>
  <si>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</si>
  <si>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</si>
  <si>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</si>
  <si>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</si>
  <si>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</si>
  <si>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</si>
  <si>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</si>
  <si>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</si>
  <si>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</si>
  <si>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</si>
  <si>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</si>
  <si>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</si>
  <si>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</si>
  <si>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</si>
  <si>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</si>
  <si>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</si>
  <si>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</si>
  <si>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</si>
  <si>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</si>
  <si>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</si>
  <si>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</si>
  <si>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</si>
  <si>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</si>
  <si>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</si>
  <si>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</si>
  <si>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</si>
  <si>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</si>
  <si>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</si>
  <si>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</si>
  <si>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</si>
  <si>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</si>
  <si>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</si>
  <si>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</si>
  <si>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</si>
  <si>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</si>
  <si>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</si>
  <si>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</si>
  <si>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</si>
  <si>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</si>
  <si>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</si>
  <si>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</si>
  <si>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</si>
  <si>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</si>
  <si>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</si>
  <si>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</si>
  <si>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</si>
  <si>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</si>
  <si>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</si>
  <si>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</si>
  <si>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</si>
  <si>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</si>
  <si>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</si>
  <si>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</si>
  <si>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</si>
  <si>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</si>
  <si>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</si>
  <si>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</si>
  <si>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</si>
  <si>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</si>
  <si>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</si>
  <si>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</si>
  <si>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</si>
  <si>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</si>
  <si>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</si>
  <si>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</si>
  <si>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</si>
  <si>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</si>
  <si>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</si>
  <si>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</si>
  <si>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</si>
  <si>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</si>
  <si>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</si>
  <si>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</si>
  <si>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</si>
  <si>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</si>
  <si>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</si>
  <si>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</si>
  <si>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</si>
  <si>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</si>
  <si>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</si>
  <si>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</si>
  <si>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</si>
  <si>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</si>
  <si>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</si>
  <si>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</si>
  <si>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</si>
  <si>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</si>
  <si>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</si>
  <si>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</si>
  <si>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</si>
  <si>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</si>
  <si>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</si>
  <si>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</si>
  <si>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</si>
  <si>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</si>
  <si>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</si>
  <si>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</si>
  <si>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</si>
  <si>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</si>
  <si>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</si>
  <si>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</si>
  <si>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</si>
  <si>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</si>
  <si>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</si>
  <si>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</si>
  <si>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</si>
  <si>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</si>
  <si>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</si>
  <si>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</si>
  <si>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</si>
  <si>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</si>
  <si>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</si>
  <si>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</si>
  <si>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</si>
  <si>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</si>
  <si>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</si>
  <si>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</si>
  <si>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</si>
  <si>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</si>
  <si>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</si>
  <si>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</si>
  <si>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</si>
  <si>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</si>
  <si>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</si>
  <si>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</si>
  <si>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</si>
  <si>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</si>
  <si>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</si>
  <si>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</si>
  <si>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</si>
  <si>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</si>
  <si>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</si>
  <si>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</si>
  <si>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</si>
  <si>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</si>
  <si>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</si>
  <si>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</si>
  <si>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</si>
  <si>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</si>
  <si>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</si>
  <si>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</si>
  <si>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</si>
  <si>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</si>
  <si>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</si>
  <si>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</si>
  <si>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</si>
  <si>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</si>
  <si>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</si>
  <si>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</si>
  <si>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</si>
  <si>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</si>
  <si>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</si>
  <si>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</si>
  <si>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</si>
  <si>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</si>
  <si>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</si>
  <si>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</si>
  <si>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</si>
  <si>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</si>
  <si>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</si>
  <si>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</si>
  <si>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</si>
  <si>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</si>
  <si>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</si>
  <si>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</si>
  <si>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</si>
  <si>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</si>
  <si>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</si>
  <si>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</si>
  <si>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</si>
  <si>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</si>
  <si>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</si>
  <si>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</si>
  <si>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</si>
  <si>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</si>
  <si>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</si>
  <si>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</si>
  <si>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</si>
  <si>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</si>
  <si>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</si>
  <si>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</si>
  <si>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</si>
  <si>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</si>
  <si>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</si>
  <si>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</si>
  <si>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</si>
  <si>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</si>
  <si>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</si>
  <si>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</si>
  <si>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</si>
  <si>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</si>
  <si>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</si>
  <si>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</si>
  <si>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</si>
  <si>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</si>
  <si>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</si>
  <si>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</si>
  <si>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</si>
  <si>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</si>
  <si>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</si>
  <si>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</si>
  <si>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</si>
  <si>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</si>
  <si>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</si>
  <si>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</si>
  <si>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</si>
  <si>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</si>
  <si>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</si>
  <si>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</si>
  <si>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</si>
  <si>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</si>
  <si>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</si>
  <si>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</si>
  <si>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</si>
  <si>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</si>
  <si>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</si>
  <si>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</si>
  <si>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</si>
  <si>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</si>
  <si>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</si>
  <si>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</si>
  <si>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</si>
  <si>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</si>
  <si>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</si>
  <si>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</si>
  <si>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</si>
  <si>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</si>
  <si>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</si>
  <si>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</si>
  <si>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</si>
  <si>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</si>
  <si>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</si>
  <si>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</si>
  <si>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</si>
  <si>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</si>
  <si>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</si>
  <si>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</si>
  <si>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</si>
  <si>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</si>
  <si>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</si>
  <si>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</si>
  <si>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</si>
  <si>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</si>
  <si>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</si>
  <si>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</si>
  <si>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</si>
  <si>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</si>
  <si>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</si>
  <si>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</si>
  <si>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</si>
  <si>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</si>
  <si>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</si>
  <si>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</si>
  <si>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</si>
  <si>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</si>
  <si>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</si>
  <si>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</si>
  <si>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</si>
  <si>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</si>
  <si>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</si>
  <si>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</si>
  <si>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</si>
  <si>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</si>
  <si>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</si>
  <si>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</si>
  <si>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</si>
  <si>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</si>
  <si>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</si>
  <si>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</si>
  <si>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</si>
  <si>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</si>
  <si>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</si>
  <si>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</si>
  <si>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</si>
  <si>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</si>
  <si>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</si>
  <si>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</si>
  <si>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</si>
  <si>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</si>
  <si>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</si>
  <si>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</si>
  <si>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</si>
  <si>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</si>
  <si>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</si>
  <si>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</si>
  <si>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</si>
  <si>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</si>
  <si>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</si>
  <si>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</si>
  <si>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</si>
  <si>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</si>
  <si>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</si>
  <si>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</si>
  <si>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</si>
  <si>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</si>
  <si>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</si>
  <si>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</si>
  <si>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</si>
  <si>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</si>
  <si>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</si>
  <si>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</si>
  <si>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</si>
  <si>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</si>
  <si>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</si>
  <si>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</si>
  <si>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</si>
  <si>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</si>
  <si>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</si>
  <si>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</si>
  <si>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</si>
  <si>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</si>
  <si>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</si>
  <si>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</si>
  <si>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</si>
  <si>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</si>
  <si>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</si>
  <si>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</si>
  <si>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</si>
  <si>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</si>
  <si>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</si>
  <si>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</si>
  <si>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</si>
  <si>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</si>
  <si>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</si>
  <si>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</si>
  <si>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</si>
  <si>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</si>
  <si>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</si>
  <si>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</si>
  <si>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</si>
  <si>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</si>
  <si>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</si>
  <si>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</si>
  <si>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</si>
  <si>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</si>
  <si>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</si>
  <si>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</si>
  <si>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</si>
  <si>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</si>
  <si>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</si>
  <si>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</si>
  <si>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</si>
  <si>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</si>
  <si>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</si>
  <si>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</si>
  <si>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</si>
  <si>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</si>
  <si>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</si>
  <si>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</si>
  <si>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</si>
  <si>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</si>
  <si>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</si>
  <si>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</si>
  <si>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</si>
  <si>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</si>
  <si>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</si>
  <si>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</si>
  <si>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</si>
  <si>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</si>
  <si>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</si>
  <si>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</si>
  <si>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</si>
  <si>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</si>
  <si>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</si>
  <si>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</si>
  <si>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</si>
  <si>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</si>
  <si>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</si>
  <si>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</si>
  <si>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</si>
  <si>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</si>
  <si>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</si>
  <si>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</si>
  <si>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</si>
  <si>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</si>
  <si>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</si>
  <si>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</si>
  <si>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</si>
  <si>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</si>
  <si>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</si>
  <si>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</si>
  <si>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</si>
  <si>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</si>
  <si>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</si>
  <si>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</si>
  <si>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</si>
  <si>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</si>
  <si>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</si>
  <si>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</si>
  <si>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</si>
  <si>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</si>
  <si>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</si>
  <si>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</si>
  <si>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</si>
  <si>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</si>
  <si>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</si>
  <si>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</si>
  <si>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</si>
  <si>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</si>
  <si>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</si>
  <si>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</si>
  <si>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</si>
  <si>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</si>
  <si>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</si>
  <si>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</si>
  <si>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</si>
  <si>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</si>
  <si>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</si>
  <si>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</si>
  <si>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</si>
  <si>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</si>
  <si>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</si>
  <si>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</si>
  <si>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</si>
  <si>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</si>
  <si>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</si>
  <si>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</si>
  <si>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</si>
  <si>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</si>
  <si>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</si>
  <si>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</si>
  <si>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</si>
  <si>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</si>
  <si>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</si>
  <si>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</si>
  <si>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</si>
  <si>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</si>
  <si>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</si>
  <si>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</si>
  <si>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</si>
  <si>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</si>
  <si>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</si>
  <si>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</si>
  <si>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</si>
  <si>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</si>
  <si>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</si>
  <si>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</si>
  <si>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</si>
  <si>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</si>
  <si>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</si>
  <si>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</si>
  <si>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</si>
  <si>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</si>
  <si>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</si>
  <si>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</si>
  <si>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</si>
  <si>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</si>
  <si>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</si>
  <si>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</si>
  <si>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</si>
  <si>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</si>
  <si>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</si>
  <si>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</si>
  <si>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</si>
  <si>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</si>
  <si>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</si>
  <si>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</si>
  <si>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</si>
  <si>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</si>
  <si>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</si>
  <si>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</si>
  <si>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</si>
  <si>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</si>
  <si>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</si>
  <si>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</si>
  <si>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</si>
  <si>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</si>
  <si>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</si>
  <si>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</si>
  <si>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</si>
  <si>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</si>
  <si>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</si>
  <si>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</si>
  <si>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</si>
  <si>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</si>
  <si>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</si>
  <si>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</si>
  <si>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</si>
  <si>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</si>
  <si>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</si>
  <si>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</si>
  <si>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</si>
  <si>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</si>
  <si>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</si>
  <si>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</si>
  <si>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</si>
  <si>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</si>
  <si>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</si>
  <si>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</si>
  <si>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</si>
  <si>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</si>
  <si>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</si>
  <si>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</si>
  <si>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</si>
  <si>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</si>
  <si>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</si>
  <si>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</si>
  <si>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</si>
  <si>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</si>
  <si>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</si>
  <si>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</si>
  <si>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</si>
  <si>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</si>
  <si>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</si>
  <si>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</si>
  <si>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</si>
  <si>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</si>
  <si>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</si>
  <si>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</si>
  <si>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</si>
  <si>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</si>
  <si>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</si>
  <si>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</si>
  <si>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</si>
  <si>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</si>
  <si>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</si>
  <si>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</si>
  <si>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</si>
  <si>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</si>
  <si>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</si>
  <si>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</si>
  <si>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</si>
  <si>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</si>
  <si>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</si>
  <si>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</si>
  <si>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</si>
  <si>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</si>
  <si>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</si>
  <si>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</si>
  <si>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</si>
  <si>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</si>
  <si>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</si>
  <si>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</si>
  <si>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</si>
  <si>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</si>
  <si>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</si>
  <si>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</si>
  <si>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</si>
  <si>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</si>
  <si>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</si>
  <si>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</si>
  <si>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</si>
  <si>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</si>
  <si>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</si>
  <si>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</si>
  <si>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</si>
  <si>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</si>
  <si>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</si>
  <si>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</si>
  <si>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</si>
  <si>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</si>
  <si>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</si>
  <si>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</si>
  <si>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</si>
  <si>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</si>
  <si>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</si>
  <si>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</si>
  <si>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</si>
  <si>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</si>
  <si>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</si>
  <si>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</si>
  <si>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</si>
  <si>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</si>
  <si>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</si>
  <si>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</si>
  <si>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</si>
  <si>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</si>
  <si>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</si>
  <si>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</si>
  <si>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</si>
  <si>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</si>
  <si>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</si>
  <si>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</si>
  <si>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</si>
  <si>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</si>
  <si>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</si>
  <si>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</si>
  <si>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</si>
  <si>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</si>
  <si>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</si>
  <si>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</si>
  <si>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</si>
  <si>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</si>
  <si>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</si>
  <si>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</si>
  <si>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</si>
  <si>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</si>
  <si>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</si>
  <si>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</si>
  <si>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</si>
  <si>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</si>
  <si>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</si>
  <si>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</si>
  <si>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</si>
  <si>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</si>
  <si>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</si>
  <si>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</si>
  <si>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</si>
  <si>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</si>
  <si>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</si>
  <si>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</si>
  <si>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</si>
  <si>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</si>
  <si>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</si>
  <si>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</si>
  <si>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</si>
  <si>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</si>
  <si>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</si>
  <si>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</si>
  <si>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</si>
  <si>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</si>
  <si>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</si>
  <si>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</si>
  <si>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</si>
  <si>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</si>
  <si>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</si>
  <si>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</si>
  <si>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</si>
  <si>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</si>
  <si>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</si>
  <si>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</si>
  <si>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</si>
  <si>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</si>
  <si>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</si>
  <si>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</si>
  <si>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</si>
  <si>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</si>
  <si>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</si>
  <si>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</si>
  <si>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</si>
  <si>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</si>
  <si>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</si>
  <si>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</si>
  <si>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</si>
  <si>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</si>
  <si>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</si>
  <si>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</si>
  <si>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</si>
  <si>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</si>
  <si>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</si>
  <si>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</si>
  <si>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</si>
  <si>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</si>
  <si>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</si>
  <si>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</si>
  <si>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</si>
  <si>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</si>
  <si>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</si>
  <si>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</si>
  <si>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</si>
  <si>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</si>
  <si>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</si>
  <si>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</si>
  <si>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</si>
  <si>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</si>
  <si>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</si>
  <si>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</si>
  <si>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</si>
  <si>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</si>
  <si>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</si>
  <si>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</si>
  <si>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</si>
  <si>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</si>
  <si>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</si>
  <si>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</si>
  <si>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</si>
  <si>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</si>
  <si>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</si>
  <si>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</si>
  <si>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</si>
  <si>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</si>
  <si>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</si>
  <si>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</si>
  <si>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</si>
  <si>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</si>
  <si>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</si>
  <si>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</si>
  <si>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</si>
  <si>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</si>
  <si>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</si>
  <si>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</si>
  <si>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</si>
  <si>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</si>
  <si>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</si>
  <si>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</si>
  <si>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</si>
  <si>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</si>
  <si>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</si>
  <si>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</si>
  <si>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</si>
  <si>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</si>
  <si>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</si>
  <si>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</si>
  <si>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</si>
  <si>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</si>
  <si>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</si>
  <si>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</si>
  <si>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</si>
  <si>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</si>
  <si>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</si>
  <si>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</si>
  <si>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</si>
  <si>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</si>
  <si>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</si>
  <si>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</si>
  <si>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</si>
  <si>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</si>
  <si>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</si>
  <si>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</si>
  <si>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</si>
  <si>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</si>
  <si>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</si>
  <si>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</si>
  <si>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</si>
  <si>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</si>
  <si>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</si>
  <si>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</si>
  <si>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</si>
  <si>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</si>
  <si>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</si>
  <si>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</si>
  <si>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</si>
  <si>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</si>
  <si>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</si>
  <si>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</si>
  <si>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</si>
  <si>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</si>
  <si>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</si>
  <si>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</si>
  <si>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</si>
  <si>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</si>
  <si>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</si>
  <si>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</si>
  <si>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</si>
  <si>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</si>
  <si>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</si>
  <si>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</si>
  <si>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</si>
  <si>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</si>
  <si>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</si>
  <si>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</si>
  <si>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</si>
  <si>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</si>
  <si>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</si>
  <si>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</si>
  <si>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</si>
  <si>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</si>
  <si>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</si>
  <si>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</si>
  <si>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</si>
  <si>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</si>
  <si>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</si>
  <si>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</si>
  <si>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</si>
  <si>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</si>
  <si>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</si>
  <si>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</si>
  <si>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</si>
  <si>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</si>
  <si>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</si>
  <si>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</si>
  <si>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</si>
  <si>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</si>
  <si>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</si>
  <si>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</si>
  <si>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</si>
  <si>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</si>
  <si>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</si>
  <si>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</si>
  <si>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</si>
  <si>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</si>
  <si>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</si>
  <si>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</si>
  <si>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</si>
  <si>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</si>
  <si>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</si>
  <si>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</si>
  <si>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</si>
  <si>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</si>
  <si>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</si>
  <si>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</si>
  <si>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</si>
  <si>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</si>
  <si>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</si>
  <si>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</si>
  <si>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</si>
  <si>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</si>
  <si>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</si>
  <si>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</si>
  <si>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</si>
  <si>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</si>
  <si>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</si>
  <si>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</si>
  <si>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</si>
  <si>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</si>
  <si>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</si>
  <si>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</si>
  <si>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</si>
  <si>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</si>
  <si>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</si>
  <si>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</si>
  <si>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</si>
  <si>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</si>
  <si>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</si>
  <si>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</si>
  <si>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</si>
  <si>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</si>
  <si>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</si>
  <si>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</si>
  <si>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</si>
  <si>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</si>
  <si>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</si>
  <si>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</si>
  <si>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</si>
  <si>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</si>
  <si>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</si>
  <si>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</si>
  <si>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</si>
  <si>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</si>
  <si>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</si>
  <si>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</si>
  <si>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</si>
  <si>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</si>
  <si>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</si>
  <si>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</si>
  <si>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</si>
  <si>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</si>
  <si>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</si>
  <si>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</si>
  <si>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</si>
  <si>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</si>
  <si>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</si>
  <si>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</si>
  <si>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</si>
  <si>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</si>
  <si>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</si>
  <si>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</si>
  <si>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</si>
  <si>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</si>
  <si>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</si>
  <si>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</si>
  <si>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</si>
  <si>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</si>
  <si>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</si>
  <si>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</si>
  <si>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</si>
  <si>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</si>
  <si>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</si>
  <si>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</si>
  <si>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</si>
  <si>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</si>
  <si>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</si>
  <si>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</si>
  <si>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</si>
  <si>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</si>
  <si>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</si>
  <si>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</si>
  <si>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</si>
  <si>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</si>
  <si>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</si>
  <si>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</si>
  <si>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</si>
  <si>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</si>
  <si>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</si>
  <si>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</si>
  <si>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</si>
  <si>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</si>
  <si>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</si>
  <si>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</si>
  <si>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</si>
  <si>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</si>
  <si>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</si>
  <si>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</si>
  <si>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</si>
  <si>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</si>
  <si>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</si>
  <si>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</si>
  <si>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</si>
  <si>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</si>
  <si>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</si>
  <si>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</si>
  <si>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</si>
  <si>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</si>
  <si>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</si>
  <si>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</si>
  <si>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</si>
  <si>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</si>
  <si>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</si>
  <si>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</si>
  <si>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</si>
  <si>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</si>
  <si>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</si>
  <si>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</si>
  <si>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</si>
  <si>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</si>
  <si>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</si>
  <si>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</si>
  <si>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</si>
  <si>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</si>
  <si>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</si>
  <si>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</si>
  <si>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</si>
  <si>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</si>
  <si>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</si>
  <si>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</si>
  <si>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</si>
  <si>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</si>
  <si>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</si>
  <si>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</si>
  <si>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</si>
  <si>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</si>
  <si>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</si>
  <si>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</si>
  <si>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</si>
  <si>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</si>
  <si>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</si>
  <si>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</si>
  <si>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</si>
  <si>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</si>
  <si>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</si>
  <si>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</si>
  <si>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</si>
  <si>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</si>
  <si>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</si>
  <si>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</si>
  <si>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</si>
  <si>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</si>
  <si>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</si>
  <si>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</si>
  <si>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</si>
  <si>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</si>
  <si>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</si>
  <si>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</si>
  <si>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</si>
  <si>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</si>
  <si>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</si>
  <si>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</si>
  <si>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</si>
  <si>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</si>
  <si>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</si>
  <si>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</si>
  <si>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</si>
  <si>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</si>
  <si>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</si>
  <si>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</si>
  <si>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</si>
  <si>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</si>
  <si>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</si>
  <si>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</si>
  <si>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</si>
  <si>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</si>
  <si>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</si>
  <si>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</si>
  <si>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</si>
  <si>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</si>
  <si>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</si>
  <si>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</si>
  <si>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</si>
  <si>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</si>
  <si>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</si>
  <si>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</si>
  <si>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</si>
  <si>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</si>
  <si>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</si>
  <si>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</si>
  <si>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</si>
  <si>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</si>
  <si>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</si>
  <si>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</si>
  <si>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</si>
  <si>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</si>
  <si>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</si>
  <si>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</si>
  <si>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</si>
  <si>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</si>
  <si>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</si>
  <si>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</si>
  <si>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</si>
  <si>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</si>
  <si>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</si>
  <si>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</si>
  <si>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</si>
  <si>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</si>
  <si>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</si>
  <si>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</si>
  <si>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</si>
  <si>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</si>
  <si>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</si>
  <si>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</si>
  <si>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</si>
  <si>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</si>
  <si>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</si>
  <si>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</si>
  <si>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</si>
  <si>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</si>
  <si>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</si>
  <si>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</si>
  <si>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</si>
  <si>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</si>
  <si>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</si>
  <si>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</si>
  <si>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</si>
  <si>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</si>
  <si>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</si>
  <si>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</si>
  <si>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</si>
  <si>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</si>
  <si>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</si>
  <si>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</si>
  <si>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</si>
  <si>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</si>
  <si>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</si>
  <si>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</si>
  <si>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</si>
  <si>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</si>
  <si>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</si>
  <si>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</si>
  <si>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</si>
  <si>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</si>
  <si>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</si>
  <si>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</si>
  <si>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</si>
  <si>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</si>
  <si>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</si>
  <si>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</si>
  <si>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</si>
  <si>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</si>
  <si>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</si>
  <si>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</si>
  <si>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</si>
  <si>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</si>
  <si>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</si>
  <si>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</si>
  <si>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</si>
  <si>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</si>
  <si>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</si>
  <si>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</si>
  <si>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</si>
  <si>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</si>
  <si>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</si>
  <si>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</si>
  <si>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</si>
  <si>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</si>
  <si>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</si>
  <si>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</si>
  <si>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</si>
  <si>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</si>
  <si>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</si>
  <si>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</si>
  <si>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</si>
  <si>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</si>
  <si>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</si>
  <si>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</si>
  <si>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</si>
  <si>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</si>
  <si>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</si>
  <si>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</si>
  <si>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</si>
  <si>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</si>
  <si>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</si>
  <si>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</si>
  <si>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</si>
  <si>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</si>
  <si>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</si>
  <si>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</si>
  <si>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</si>
  <si>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</si>
  <si>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</si>
  <si>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</si>
  <si>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</si>
  <si>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</si>
  <si>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</si>
  <si>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</si>
  <si>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</si>
  <si>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</si>
  <si>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</si>
  <si>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</si>
  <si>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</si>
  <si>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</si>
  <si>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</si>
  <si>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</si>
  <si>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</si>
  <si>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</si>
  <si>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</si>
  <si>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</si>
  <si>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</si>
  <si>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</si>
  <si>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</si>
  <si>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</si>
  <si>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</si>
  <si>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</si>
  <si>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</si>
  <si>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</si>
  <si>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</si>
  <si>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</si>
  <si>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</si>
  <si>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</si>
  <si>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</si>
  <si>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</si>
  <si>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</si>
  <si>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</si>
  <si>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</si>
  <si>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</si>
  <si>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</si>
  <si>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</si>
  <si>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</si>
  <si>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</si>
  <si>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</si>
  <si>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</si>
  <si>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</si>
  <si>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</si>
  <si>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</si>
  <si>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</si>
  <si>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</si>
  <si>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</si>
  <si>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</si>
  <si>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</si>
  <si>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</si>
  <si>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</si>
  <si>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</si>
  <si>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</si>
  <si>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</si>
  <si>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</si>
  <si>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</si>
  <si>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</si>
  <si>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</si>
  <si>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</si>
  <si>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</si>
  <si>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</si>
  <si>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</si>
  <si>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</si>
  <si>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</si>
  <si>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</si>
  <si>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</si>
  <si>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</si>
  <si>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</si>
  <si>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</si>
  <si>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</si>
  <si>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</si>
  <si>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</si>
  <si>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</si>
  <si>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</si>
  <si>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</si>
  <si>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</si>
  <si>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</si>
  <si>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</si>
  <si>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</si>
  <si>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</si>
  <si>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</si>
  <si>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</si>
  <si>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</si>
  <si>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</si>
  <si>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</si>
  <si>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</si>
  <si>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</si>
  <si>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</si>
  <si>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</si>
  <si>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</si>
  <si>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</si>
  <si>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</si>
  <si>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</si>
  <si>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</si>
  <si>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</si>
  <si>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</si>
  <si>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</si>
  <si>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</si>
  <si>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</si>
  <si>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</si>
  <si>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</si>
  <si>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</si>
  <si>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</si>
  <si>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</si>
  <si>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</si>
  <si>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</si>
  <si>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</si>
  <si>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</si>
  <si>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</si>
  <si>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</si>
  <si>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</si>
  <si>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</si>
  <si>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</si>
  <si>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</si>
  <si>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</si>
  <si>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</si>
  <si>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</si>
  <si>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</si>
  <si>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</si>
  <si>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</si>
  <si>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</si>
  <si>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</si>
  <si>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</si>
  <si>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</si>
  <si>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</si>
  <si>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</si>
  <si>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</si>
  <si>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</si>
  <si>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</si>
  <si>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</si>
  <si>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</si>
  <si>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</si>
  <si>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</si>
  <si>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</si>
  <si>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</si>
  <si>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</si>
  <si>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</si>
  <si>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</si>
  <si>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</si>
  <si>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</si>
  <si>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</si>
  <si>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</si>
  <si>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</si>
  <si>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</si>
  <si>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</si>
  <si>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</si>
  <si>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</si>
  <si>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</si>
  <si>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</si>
  <si>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</si>
  <si>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</si>
  <si>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</si>
  <si>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</si>
  <si>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</si>
  <si>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</si>
  <si>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</si>
  <si>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</si>
  <si>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</si>
  <si>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</si>
  <si>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</si>
  <si>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</si>
  <si>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</si>
  <si>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</si>
  <si>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</si>
  <si>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</si>
  <si>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</si>
  <si>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</si>
  <si>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</si>
  <si>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</si>
  <si>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</si>
  <si>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</si>
  <si>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</si>
  <si>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</si>
  <si>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</si>
  <si>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</si>
  <si>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</si>
  <si>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</si>
  <si>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</si>
  <si>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</si>
  <si>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</si>
  <si>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</si>
  <si>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</si>
  <si>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</si>
  <si>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</si>
  <si>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</si>
  <si>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</si>
  <si>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</si>
  <si>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</si>
  <si>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</si>
  <si>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</si>
  <si>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</si>
  <si>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</si>
  <si>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</si>
  <si>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</si>
  <si>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</si>
  <si>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</si>
  <si>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</si>
  <si>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</si>
  <si>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</si>
  <si>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</si>
  <si>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</si>
  <si>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</si>
  <si>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</si>
  <si>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</si>
  <si>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</si>
  <si>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</si>
  <si>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</si>
  <si>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</si>
  <si>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</si>
  <si>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</si>
  <si>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</si>
  <si>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</si>
  <si>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</si>
  <si>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</si>
  <si>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</si>
  <si>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</si>
  <si>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</si>
  <si>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</si>
  <si>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</si>
  <si>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</si>
  <si>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</si>
  <si>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</si>
  <si>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</si>
  <si>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</si>
  <si>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</si>
  <si>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</si>
  <si>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</si>
  <si>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</si>
  <si>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</si>
  <si>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</si>
  <si>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</si>
  <si>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</si>
  <si>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</si>
  <si>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</si>
  <si>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</si>
  <si>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</si>
  <si>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</si>
  <si>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</si>
  <si>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</si>
  <si>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</si>
  <si>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</si>
  <si>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</si>
  <si>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</si>
  <si>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</si>
  <si>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</si>
  <si>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</si>
  <si>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</si>
  <si>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</si>
  <si>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</si>
  <si>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</si>
  <si>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</si>
  <si>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</si>
  <si>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</si>
  <si>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</si>
  <si>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</si>
  <si>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</si>
  <si>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</si>
  <si>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</si>
  <si>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</si>
  <si>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</si>
  <si>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</si>
  <si>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</si>
  <si>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</si>
  <si>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</si>
  <si>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</si>
  <si>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</si>
  <si>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</si>
  <si>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</si>
  <si>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</si>
  <si>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</si>
  <si>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</si>
  <si>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</si>
  <si>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</si>
  <si>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</si>
  <si>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</si>
  <si>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</si>
  <si>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</si>
  <si>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</si>
  <si>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</si>
  <si>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</si>
  <si>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</si>
  <si>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</si>
  <si>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</si>
  <si>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</si>
  <si>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</si>
  <si>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</si>
  <si>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</si>
  <si>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</si>
  <si>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</si>
  <si>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</si>
  <si>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</si>
  <si>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</si>
  <si>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</si>
  <si>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</si>
  <si>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</si>
  <si>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</si>
  <si>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</si>
  <si>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</si>
  <si>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</si>
  <si>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</si>
  <si>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</si>
  <si>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</si>
  <si>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</si>
  <si>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</si>
  <si>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</si>
  <si>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</si>
  <si>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</si>
  <si>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</si>
  <si>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</si>
  <si>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</si>
  <si>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</si>
  <si>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</si>
  <si>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</si>
  <si>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</si>
  <si>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</si>
  <si>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</si>
  <si>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</si>
  <si>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</si>
  <si>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</si>
  <si>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</si>
  <si>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</si>
  <si>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</si>
  <si>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</si>
  <si>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</si>
  <si>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</si>
  <si>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</si>
  <si>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</si>
  <si>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</si>
  <si>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</si>
  <si>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</si>
  <si>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</si>
  <si>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</si>
  <si>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</si>
  <si>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</si>
  <si>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</si>
  <si>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</si>
  <si>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</si>
  <si>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</si>
  <si>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</si>
  <si>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</si>
  <si>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</si>
  <si>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</si>
  <si>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</si>
  <si>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</si>
  <si>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</si>
  <si>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</si>
  <si>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</si>
  <si>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</si>
  <si>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</si>
  <si>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</si>
  <si>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</si>
  <si>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</si>
  <si>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</si>
  <si>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</si>
  <si>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</si>
  <si>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</si>
  <si>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</si>
  <si>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</si>
  <si>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</si>
  <si>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</si>
  <si>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</si>
  <si>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</si>
  <si>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</si>
  <si>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</si>
  <si>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</si>
  <si>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</si>
  <si>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</si>
  <si>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</si>
  <si>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</si>
  <si>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</si>
  <si>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</si>
  <si>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</si>
  <si>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</si>
  <si>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</si>
  <si>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</si>
  <si>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</si>
  <si>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</si>
  <si>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</si>
  <si>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</si>
  <si>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</si>
  <si>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</si>
  <si>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</si>
  <si>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</si>
  <si>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</si>
  <si>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</si>
  <si>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</si>
  <si>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</si>
  <si>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</si>
  <si>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</si>
  <si>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</si>
  <si>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</si>
  <si>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</si>
  <si>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</si>
  <si>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</si>
  <si>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</si>
  <si>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</si>
  <si>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</si>
  <si>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</si>
  <si>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</si>
  <si>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</si>
  <si>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</si>
  <si>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</si>
  <si>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</si>
  <si>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</si>
  <si>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</si>
  <si>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</si>
  <si>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</si>
  <si>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</si>
  <si>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</si>
  <si>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</si>
  <si>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</si>
  <si>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</si>
  <si>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</si>
  <si>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</si>
  <si>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</si>
  <si>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</si>
  <si>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</si>
  <si>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</si>
  <si>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</si>
  <si>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</si>
  <si>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</si>
  <si>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</si>
  <si>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</si>
  <si>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</si>
  <si>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</si>
  <si>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</si>
  <si>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</si>
  <si>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</si>
  <si>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</si>
  <si>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</si>
  <si>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</si>
  <si>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</si>
  <si>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</si>
  <si>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</si>
  <si>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</si>
  <si>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</si>
  <si>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</si>
  <si>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</si>
  <si>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</si>
  <si>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</si>
  <si>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</si>
  <si>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</si>
  <si>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</si>
  <si>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</si>
  <si>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</si>
  <si>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</si>
  <si>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</si>
  <si>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</si>
  <si>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</si>
  <si>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</si>
  <si>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</si>
  <si>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</si>
  <si>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</si>
  <si>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</si>
  <si>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</si>
  <si>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</si>
  <si>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</si>
  <si>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</si>
  <si>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</si>
  <si>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</si>
  <si>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</si>
  <si>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</si>
  <si>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</si>
  <si>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</si>
  <si>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</si>
  <si>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</si>
  <si>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</si>
  <si>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</si>
  <si>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</si>
  <si>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</si>
  <si>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</si>
  <si>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</si>
  <si>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</si>
  <si>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</si>
  <si>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</si>
  <si>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</si>
  <si>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</si>
  <si>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</si>
  <si>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</si>
  <si>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</si>
  <si>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</si>
  <si>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</si>
  <si>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</si>
  <si>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</si>
  <si>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</si>
  <si>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</si>
  <si>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</si>
  <si>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</si>
  <si>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</si>
  <si>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</si>
  <si>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</si>
  <si>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</si>
  <si>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</si>
  <si>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</si>
  <si>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</si>
  <si>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</si>
  <si>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</si>
  <si>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</si>
  <si>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</si>
  <si>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</si>
  <si>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</si>
  <si>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</si>
  <si>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</si>
  <si>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</si>
  <si>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</si>
  <si>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</si>
  <si>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</si>
  <si>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</si>
  <si>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</si>
  <si>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</si>
  <si>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</si>
  <si>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</si>
  <si>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</si>
  <si>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</si>
  <si>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</si>
  <si>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</si>
  <si>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</si>
  <si>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</si>
  <si>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</si>
  <si>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</si>
  <si>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</si>
  <si>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</si>
  <si>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</si>
  <si>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</si>
  <si>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</si>
  <si>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</si>
  <si>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</si>
  <si>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</si>
  <si>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</si>
  <si>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</si>
  <si>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</si>
  <si>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</si>
  <si>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</si>
  <si>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</si>
  <si>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</si>
  <si>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</si>
  <si>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</si>
  <si>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</si>
  <si>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</si>
  <si>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</si>
  <si>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</si>
  <si>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</si>
  <si>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</si>
  <si>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</si>
  <si>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</si>
  <si>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</si>
  <si>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</si>
  <si>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</si>
  <si>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</si>
  <si>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</si>
  <si>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</si>
  <si>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</si>
  <si>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</si>
  <si>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</si>
  <si>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</si>
  <si>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</si>
  <si>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</si>
  <si>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</si>
  <si>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</si>
  <si>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</si>
  <si>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</si>
  <si>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</si>
  <si>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</si>
  <si>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</si>
  <si>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</si>
  <si>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</si>
  <si>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</si>
  <si>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</si>
  <si>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</si>
  <si>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</si>
  <si>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</si>
  <si>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</si>
  <si>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</si>
  <si>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</si>
  <si>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</si>
  <si>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</si>
  <si>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</si>
  <si>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</si>
  <si>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</si>
  <si>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</si>
  <si>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</si>
  <si>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</si>
  <si>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</si>
  <si>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</si>
  <si>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</si>
  <si>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</si>
  <si>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</si>
  <si>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</si>
  <si>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</si>
  <si>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</si>
  <si>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</si>
  <si>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</si>
  <si>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</si>
  <si>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</si>
  <si>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</si>
  <si>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</si>
  <si>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</si>
  <si>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</si>
  <si>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</si>
  <si>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</si>
  <si>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</si>
  <si>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</si>
  <si>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</si>
  <si>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</si>
  <si>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</si>
  <si>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</si>
  <si>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</si>
  <si>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</si>
  <si>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</si>
  <si>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</si>
  <si>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</si>
  <si>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</si>
  <si>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</si>
  <si>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</si>
  <si>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</si>
  <si>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</si>
  <si>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</si>
  <si>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</si>
  <si>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</si>
  <si>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</si>
  <si>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</si>
  <si>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</si>
  <si>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</si>
  <si>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</si>
  <si>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</si>
  <si>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</si>
  <si>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</si>
  <si>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</si>
  <si>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</si>
  <si>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</si>
  <si>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</si>
  <si>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</si>
  <si>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</si>
  <si>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</si>
  <si>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</si>
  <si>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</si>
  <si>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</si>
  <si>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</si>
  <si>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</si>
  <si>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</si>
  <si>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</si>
  <si>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</si>
  <si>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</si>
  <si>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</si>
  <si>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</si>
  <si>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</si>
  <si>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</si>
  <si>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</si>
  <si>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</si>
  <si>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</si>
  <si>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</si>
  <si>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</si>
  <si>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</si>
  <si>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</si>
  <si>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</si>
  <si>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</si>
  <si>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</si>
  <si>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</si>
  <si>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</si>
  <si>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</si>
  <si>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</si>
  <si>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</si>
  <si>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</si>
  <si>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</si>
  <si>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</si>
  <si>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</si>
  <si>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</si>
  <si>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</si>
  <si>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</si>
  <si>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</si>
  <si>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</si>
  <si>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</si>
  <si>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</si>
  <si>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</si>
  <si>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</si>
  <si>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</si>
  <si>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</si>
  <si>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</si>
  <si>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</si>
  <si>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</si>
  <si>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</si>
  <si>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</si>
  <si>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</si>
  <si>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</si>
  <si>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</si>
  <si>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</si>
  <si>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</si>
  <si>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</si>
  <si>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</si>
  <si>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</si>
  <si>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</si>
  <si>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</si>
  <si>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</si>
  <si>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</si>
  <si>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</si>
  <si>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</si>
  <si>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</si>
  <si>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</si>
  <si>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</si>
  <si>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</si>
  <si>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</si>
  <si>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</si>
  <si>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</si>
  <si>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</si>
  <si>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</si>
  <si>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</si>
  <si>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</si>
  <si>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</si>
  <si>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</si>
  <si>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</si>
  <si>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</si>
  <si>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</si>
  <si>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</si>
  <si>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</si>
  <si>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</si>
  <si>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</si>
  <si>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</si>
  <si>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</si>
  <si>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</si>
  <si>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</si>
  <si>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</si>
  <si>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</si>
  <si>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</si>
  <si>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</si>
  <si>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</si>
  <si>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</si>
  <si>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</si>
  <si>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</si>
  <si>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</si>
  <si>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</si>
  <si>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</si>
  <si>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</si>
  <si>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</si>
  <si>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</si>
  <si>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</si>
  <si>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</si>
  <si>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</si>
  <si>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</si>
  <si>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</si>
  <si>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</si>
  <si>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</si>
  <si>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</si>
  <si>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</si>
  <si>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</si>
  <si>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</si>
  <si>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</si>
  <si>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</si>
  <si>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</si>
  <si>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</si>
  <si>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</si>
  <si>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</si>
  <si>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</si>
  <si>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</si>
  <si>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</si>
  <si>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</si>
  <si>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</si>
  <si>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</si>
  <si>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</si>
  <si>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</si>
  <si>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</si>
  <si>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</si>
  <si>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</si>
  <si>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</si>
  <si>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</si>
  <si>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</si>
  <si>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</si>
  <si>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</si>
  <si>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</si>
  <si>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</si>
  <si>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</si>
  <si>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</si>
  <si>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</si>
  <si>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</si>
  <si>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</si>
  <si>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</si>
  <si>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</si>
  <si>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</si>
  <si>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</si>
  <si>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</si>
  <si>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</si>
  <si>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</si>
  <si>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</si>
  <si>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</si>
  <si>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</si>
  <si>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</si>
  <si>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</si>
  <si>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</si>
  <si>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</si>
  <si>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</si>
  <si>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</si>
  <si>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</si>
  <si>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</si>
  <si>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</si>
  <si>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</si>
  <si>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</si>
  <si>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</si>
  <si>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</si>
  <si>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</si>
  <si>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</si>
  <si>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</si>
  <si>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</si>
  <si>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</si>
  <si>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</si>
  <si>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</si>
  <si>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</si>
  <si>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</si>
  <si>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</si>
  <si>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</si>
  <si>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</si>
  <si>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</si>
  <si>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</si>
  <si>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</si>
  <si>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</si>
  <si>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</si>
  <si>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</si>
  <si>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</si>
  <si>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</si>
  <si>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</si>
  <si>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</si>
  <si>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</si>
  <si>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</si>
  <si>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</si>
  <si>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</si>
  <si>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</si>
  <si>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</si>
  <si>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</si>
  <si>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</si>
  <si>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</si>
  <si>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</si>
  <si>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</si>
  <si>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</si>
  <si>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</si>
  <si>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</si>
  <si>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</si>
  <si>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</si>
  <si>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</si>
  <si>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</si>
  <si>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</si>
  <si>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</si>
  <si>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</si>
  <si>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</si>
  <si>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</si>
  <si>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</si>
  <si>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</si>
  <si>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</si>
  <si>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</si>
  <si>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</si>
  <si>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</si>
  <si>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</si>
  <si>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</si>
  <si>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</si>
  <si>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</si>
  <si>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</si>
  <si>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</si>
  <si>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</si>
  <si>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</si>
  <si>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</si>
  <si>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</si>
  <si>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</si>
  <si>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</si>
  <si>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</si>
  <si>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</si>
  <si>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</si>
  <si>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</si>
  <si>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</si>
  <si>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</si>
  <si>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</si>
  <si>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</si>
  <si>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</si>
  <si>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</si>
  <si>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</si>
  <si>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</si>
  <si>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</si>
  <si>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</si>
  <si>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</si>
  <si>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</si>
  <si>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</si>
  <si>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</si>
  <si>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</si>
  <si>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</si>
  <si>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</si>
  <si>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</si>
  <si>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</si>
  <si>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</si>
  <si>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</si>
  <si>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</si>
  <si>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</si>
  <si>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</si>
  <si>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</si>
  <si>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</si>
  <si>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</si>
  <si>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</si>
  <si>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</si>
  <si>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</si>
  <si>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</si>
  <si>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</si>
  <si>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</si>
  <si>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</si>
  <si>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</si>
  <si>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</si>
  <si>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</si>
  <si>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</si>
  <si>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</si>
  <si>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</si>
  <si>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</si>
  <si>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</si>
  <si>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</si>
  <si>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</si>
  <si>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</si>
  <si>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</si>
  <si>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</si>
  <si>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</si>
  <si>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</si>
  <si>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</si>
  <si>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</si>
  <si>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</si>
  <si>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</si>
  <si>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</si>
  <si>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</si>
  <si>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</si>
  <si>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</si>
  <si>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</si>
  <si>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</si>
  <si>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</si>
  <si>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</si>
  <si>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</si>
  <si>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</si>
  <si>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</si>
  <si>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</si>
  <si>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</si>
  <si>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</si>
  <si>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</si>
  <si>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</si>
  <si>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</si>
  <si>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</si>
  <si>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</si>
  <si>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</si>
  <si>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</si>
  <si>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</si>
  <si>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</si>
  <si>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</si>
  <si>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</si>
  <si>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</si>
  <si>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</si>
  <si>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</si>
  <si>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</si>
  <si>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</si>
  <si>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</si>
  <si>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</si>
  <si>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</si>
  <si>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</si>
  <si>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</si>
  <si>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</si>
  <si>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</si>
  <si>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</si>
  <si>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</si>
  <si>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</si>
  <si>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</si>
  <si>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</si>
  <si>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</si>
  <si>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</si>
  <si>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</si>
  <si>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</si>
  <si>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</si>
  <si>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</si>
  <si>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</si>
  <si>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</si>
  <si>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</si>
  <si>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</si>
  <si>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</si>
  <si>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</si>
  <si>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</si>
  <si>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</si>
  <si>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</si>
  <si>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</si>
  <si>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</si>
  <si>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</si>
  <si>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</si>
  <si>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</si>
  <si>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</si>
  <si>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</si>
  <si>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</si>
  <si>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</si>
  <si>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</si>
  <si>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</si>
  <si>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</si>
  <si>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</si>
  <si>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</si>
  <si>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</si>
  <si>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</si>
  <si>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</si>
  <si>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</si>
  <si>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</si>
  <si>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</si>
  <si>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</si>
  <si>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</si>
  <si>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</si>
  <si>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</si>
  <si>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</si>
  <si>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</si>
  <si>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</si>
  <si>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</si>
  <si>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</si>
  <si>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</si>
  <si>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</si>
  <si>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</si>
  <si>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</si>
  <si>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</si>
  <si>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</si>
  <si>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</si>
  <si>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</si>
  <si>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</si>
  <si>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</si>
  <si>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</si>
  <si>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</si>
  <si>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</si>
  <si>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</si>
  <si>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</si>
  <si>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</si>
  <si>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</si>
  <si>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</si>
  <si>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</si>
  <si>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</si>
  <si>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</si>
  <si>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</si>
  <si>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</si>
  <si>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</si>
  <si>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</si>
  <si>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</si>
  <si>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</si>
  <si>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</si>
  <si>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</si>
  <si>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</si>
  <si>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</si>
  <si>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</si>
  <si>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</si>
  <si>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</si>
  <si>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</si>
  <si>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</si>
  <si>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</si>
  <si>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</si>
  <si>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</si>
  <si>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</si>
  <si>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</si>
  <si>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</si>
  <si>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</si>
  <si>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</si>
  <si>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</si>
  <si>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</si>
  <si>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</si>
  <si>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</si>
  <si>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</si>
  <si>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</si>
  <si>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</si>
  <si>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</si>
  <si>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</si>
  <si>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</si>
  <si>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</si>
  <si>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</si>
  <si>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</si>
  <si>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</si>
  <si>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</si>
  <si>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</si>
  <si>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</si>
  <si>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</si>
  <si>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</si>
  <si>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</si>
  <si>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</si>
  <si>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</si>
  <si>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</si>
  <si>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</si>
  <si>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</si>
  <si>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</si>
  <si>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</si>
  <si>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</si>
  <si>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</si>
  <si>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</si>
  <si>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</si>
  <si>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</si>
  <si>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</si>
  <si>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</si>
  <si>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</si>
  <si>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</si>
  <si>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</si>
  <si>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</si>
  <si>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</si>
  <si>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</si>
  <si>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</si>
  <si>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</si>
  <si>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</si>
  <si>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</si>
  <si>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</si>
  <si>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</si>
  <si>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</si>
  <si>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</si>
  <si>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</si>
  <si>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</si>
  <si>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</si>
  <si>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</si>
  <si>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</si>
  <si>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</si>
  <si>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</si>
  <si>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</si>
  <si>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</si>
  <si>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</si>
  <si>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</si>
  <si>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</si>
  <si>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</si>
  <si>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</si>
  <si>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</si>
  <si>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</si>
  <si>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</si>
  <si>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</si>
  <si>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</si>
  <si>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</si>
  <si>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</si>
  <si>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</si>
  <si>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</si>
  <si>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</si>
  <si>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</si>
  <si>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</si>
  <si>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</si>
  <si>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</si>
  <si>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</si>
  <si>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</si>
  <si>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</si>
  <si>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</si>
  <si>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</si>
  <si>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</si>
  <si>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</si>
  <si>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</si>
  <si>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</si>
  <si>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</si>
  <si>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</si>
  <si>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</si>
  <si>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</si>
  <si>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</si>
  <si>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</si>
  <si>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</si>
  <si>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</si>
  <si>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</si>
  <si>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</si>
  <si>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</si>
  <si>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</si>
  <si>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</si>
  <si>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</si>
  <si>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</si>
  <si>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</si>
  <si>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</si>
  <si>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</si>
  <si>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</si>
  <si>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</si>
  <si>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</si>
  <si>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</si>
  <si>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</si>
  <si>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</si>
  <si>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</si>
  <si>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</si>
  <si>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</si>
  <si>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</si>
  <si>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</si>
  <si>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</si>
  <si>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</si>
  <si>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</si>
  <si>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</si>
  <si>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</si>
  <si>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</si>
  <si>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</si>
  <si>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</si>
  <si>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</si>
  <si>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</si>
  <si>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</si>
  <si>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</si>
  <si>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</si>
  <si>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</si>
  <si>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</si>
  <si>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</si>
  <si>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</si>
  <si>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</si>
  <si>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</si>
  <si>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</si>
  <si>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</si>
  <si>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</si>
  <si>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</si>
  <si>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</si>
  <si>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</si>
  <si>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</si>
  <si>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</si>
  <si>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</si>
  <si>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</si>
  <si>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</si>
  <si>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</si>
  <si>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</si>
  <si>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</si>
  <si>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</si>
  <si>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</si>
  <si>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</si>
  <si>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</si>
  <si>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</si>
  <si>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</si>
  <si>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</si>
  <si>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</si>
  <si>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</si>
  <si>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</si>
  <si>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</si>
  <si>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</si>
  <si>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</si>
  <si>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</si>
  <si>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</si>
  <si>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</si>
  <si>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</si>
  <si>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</si>
  <si>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</si>
  <si>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</si>
  <si>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</si>
  <si>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</si>
  <si>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</si>
  <si>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</si>
  <si>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</si>
  <si>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</si>
  <si>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</si>
  <si>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</si>
  <si>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</si>
  <si>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</si>
  <si>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</si>
  <si>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</si>
  <si>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</si>
  <si>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</si>
  <si>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</si>
  <si>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</si>
  <si>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</si>
  <si>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</si>
  <si>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</si>
  <si>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</si>
  <si>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</si>
  <si>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</si>
  <si>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</si>
  <si>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</si>
  <si>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</si>
  <si>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</si>
  <si>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</si>
  <si>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</si>
  <si>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</si>
  <si>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</si>
  <si>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</si>
  <si>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</si>
  <si>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</si>
  <si>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</si>
  <si>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</si>
  <si>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</si>
  <si>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</si>
  <si>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</si>
  <si>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</si>
  <si>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</si>
  <si>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</si>
  <si>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</si>
  <si>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</si>
  <si>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</si>
  <si>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</si>
  <si>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</si>
  <si>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</si>
  <si>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</si>
  <si>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</si>
  <si>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</si>
  <si>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</si>
  <si>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</si>
  <si>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</si>
  <si>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</si>
  <si>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</si>
  <si>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</si>
  <si>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</si>
  <si>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</si>
  <si>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</si>
  <si>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</si>
  <si>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</si>
  <si>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</si>
  <si>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</si>
  <si>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</si>
  <si>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</si>
  <si>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</si>
  <si>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</si>
  <si>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</si>
  <si>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</si>
  <si>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</si>
  <si>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</si>
  <si>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</si>
  <si>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</si>
  <si>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</si>
  <si>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</si>
  <si>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</si>
  <si>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</si>
  <si>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</si>
  <si>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</si>
  <si>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</si>
  <si>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</si>
  <si>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</si>
  <si>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</si>
  <si>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</si>
  <si>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</si>
  <si>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</si>
  <si>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</si>
  <si>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</si>
  <si>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</si>
  <si>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</si>
  <si>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</si>
  <si>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</si>
  <si>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</si>
  <si>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</si>
  <si>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</si>
  <si>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</si>
  <si>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</si>
  <si>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</si>
  <si>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</si>
  <si>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</si>
  <si>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</si>
  <si>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</si>
  <si>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</si>
  <si>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</si>
  <si>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</si>
  <si>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</si>
  <si>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</si>
  <si>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</si>
  <si>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</si>
  <si>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</si>
  <si>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</si>
  <si>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</si>
  <si>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</si>
  <si>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</si>
  <si>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</si>
  <si>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</si>
  <si>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</si>
  <si>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</si>
  <si>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</si>
  <si>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</si>
  <si>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</si>
  <si>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</si>
  <si>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</si>
  <si>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</si>
  <si>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</si>
  <si>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</si>
  <si>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</si>
  <si>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</si>
  <si>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</si>
  <si>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</si>
  <si>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</si>
  <si>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</si>
  <si>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</si>
  <si>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</si>
  <si>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</si>
  <si>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</si>
  <si>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</si>
  <si>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</si>
  <si>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</si>
  <si>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</si>
  <si>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</si>
  <si>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</si>
  <si>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</si>
  <si>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</si>
  <si>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</si>
  <si>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</si>
  <si>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</si>
  <si>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</si>
  <si>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</si>
  <si>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</si>
  <si>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</si>
  <si>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</si>
  <si>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</si>
  <si>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</si>
  <si>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</si>
  <si>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</si>
  <si>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</si>
  <si>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</si>
  <si>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</si>
  <si>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</si>
  <si>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</si>
  <si>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</si>
  <si>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</si>
  <si>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</si>
  <si>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</si>
  <si>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</si>
  <si>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</si>
  <si>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</si>
  <si>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</si>
  <si>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</si>
  <si>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</si>
  <si>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</si>
  <si>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</si>
  <si>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</si>
  <si>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</si>
  <si>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</si>
  <si>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</si>
  <si>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</si>
  <si>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</si>
  <si>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</si>
  <si>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</si>
  <si>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</si>
  <si>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</si>
  <si>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</si>
  <si>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</si>
  <si>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</si>
  <si>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</si>
  <si>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</si>
  <si>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</si>
  <si>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</si>
  <si>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</si>
  <si>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</si>
  <si>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</si>
  <si>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</si>
  <si>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</si>
  <si>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</si>
  <si>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</si>
  <si>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</si>
  <si>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</si>
  <si>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</si>
  <si>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</si>
  <si>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</si>
  <si>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</si>
  <si>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</si>
  <si>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</si>
  <si>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</si>
  <si>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</si>
  <si>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</si>
  <si>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</si>
  <si>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</si>
  <si>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</si>
  <si>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</si>
  <si>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</si>
  <si>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</si>
  <si>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</si>
  <si>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</si>
  <si>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</si>
  <si>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</si>
  <si>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</si>
  <si>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</si>
  <si>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</si>
  <si>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</si>
  <si>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</si>
  <si>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</si>
  <si>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</si>
  <si>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</si>
  <si>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</si>
  <si>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</si>
  <si>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</si>
  <si>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</si>
  <si>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</si>
  <si>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</si>
  <si>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</si>
  <si>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</si>
  <si>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</si>
  <si>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</si>
  <si>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</si>
  <si>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</si>
  <si>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</si>
  <si>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</si>
  <si>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</si>
  <si>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</si>
  <si>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</si>
  <si>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</si>
  <si>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</si>
  <si>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</si>
  <si>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</si>
  <si>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</si>
  <si>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</si>
  <si>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</si>
  <si>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</si>
  <si>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</si>
  <si>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</si>
  <si>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</si>
  <si>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</si>
  <si>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</si>
  <si>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</si>
  <si>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</si>
  <si>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</si>
  <si>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</si>
  <si>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</si>
  <si>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</si>
  <si>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</si>
  <si>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</si>
  <si>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</si>
  <si>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</si>
  <si>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</si>
  <si>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</si>
  <si>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</si>
  <si>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</si>
  <si>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</si>
  <si>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</si>
  <si>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</si>
  <si>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</si>
  <si>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</si>
  <si>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</si>
  <si>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</si>
  <si>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</si>
  <si>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</si>
  <si>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</si>
  <si>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</si>
  <si>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</si>
  <si>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</si>
  <si>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</si>
  <si>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</si>
  <si>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</si>
  <si>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</si>
  <si>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</si>
  <si>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</si>
  <si>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</si>
  <si>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</si>
  <si>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</si>
  <si>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</si>
  <si>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</si>
  <si>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</si>
  <si>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</si>
  <si>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</si>
  <si>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</si>
  <si>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</si>
  <si>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</si>
  <si>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</si>
  <si>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</si>
  <si>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</si>
  <si>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</si>
  <si>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</si>
  <si>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</si>
  <si>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</si>
  <si>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</si>
  <si>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</si>
  <si>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</si>
  <si>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</si>
  <si>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</si>
  <si>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</si>
  <si>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</si>
  <si>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</si>
  <si>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</si>
  <si>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</si>
  <si>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</si>
  <si>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</si>
  <si>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</si>
  <si>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</si>
  <si>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</si>
  <si>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</si>
  <si>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</si>
  <si>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</si>
  <si>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</si>
  <si>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</si>
  <si>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</si>
  <si>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</si>
  <si>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</si>
  <si>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</si>
  <si>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</si>
  <si>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</si>
  <si>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</si>
  <si>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</si>
  <si>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</si>
  <si>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</si>
  <si>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</si>
  <si>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</si>
  <si>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</si>
  <si>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</si>
  <si>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</si>
  <si>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</si>
  <si>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</si>
  <si>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</si>
  <si>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</si>
  <si>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</si>
  <si>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</si>
  <si>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</si>
  <si>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</si>
  <si>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</si>
  <si>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</si>
  <si>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</si>
  <si>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</si>
  <si>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</si>
  <si>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</si>
  <si>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</si>
  <si>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</si>
  <si>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</si>
  <si>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</si>
  <si>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</si>
  <si>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</si>
  <si>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</si>
  <si>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</si>
  <si>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</si>
  <si>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</si>
  <si>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</si>
  <si>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</si>
  <si>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</si>
  <si>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</si>
  <si>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</si>
  <si>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</si>
  <si>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</si>
  <si>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</si>
  <si>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</si>
  <si>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</si>
  <si>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</si>
  <si>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</si>
  <si>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</si>
  <si>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</si>
  <si>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</si>
  <si>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</si>
  <si>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</si>
  <si>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</si>
  <si>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</si>
  <si>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</si>
  <si>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</si>
  <si>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</si>
  <si>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</si>
  <si>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</si>
  <si>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</si>
  <si>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</si>
  <si>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</si>
  <si>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</si>
  <si>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</si>
  <si>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</si>
  <si>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</si>
  <si>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</si>
  <si>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</si>
  <si>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</si>
  <si>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</si>
  <si>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</si>
  <si>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</si>
  <si>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</si>
  <si>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</si>
  <si>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</si>
  <si>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</si>
  <si>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</si>
  <si>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</si>
  <si>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</si>
  <si>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</si>
  <si>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</si>
  <si>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</si>
  <si>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</si>
  <si>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</si>
  <si>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</si>
  <si>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</si>
  <si>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</si>
  <si>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</si>
  <si>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</si>
  <si>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</si>
  <si>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</si>
  <si>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</si>
  <si>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</si>
  <si>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</si>
  <si>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</si>
  <si>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</si>
  <si>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</si>
  <si>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</si>
  <si>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</si>
  <si>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</si>
  <si>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</si>
  <si>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</si>
  <si>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</si>
  <si>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</si>
  <si>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</si>
  <si>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</si>
  <si>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</si>
  <si>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</si>
  <si>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</si>
  <si>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</si>
  <si>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</si>
  <si>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</si>
  <si>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</si>
  <si>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</si>
  <si>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</si>
  <si>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</si>
  <si>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</si>
  <si>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</si>
  <si>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</si>
  <si>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</si>
  <si>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</si>
  <si>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</si>
  <si>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</si>
  <si>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</si>
  <si>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</si>
  <si>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</si>
  <si>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</si>
  <si>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</si>
  <si>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</si>
  <si>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</si>
  <si>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</si>
  <si>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</si>
  <si>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</si>
  <si>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</si>
  <si>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</si>
  <si>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</si>
  <si>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</si>
  <si>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</si>
  <si>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</si>
  <si>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</si>
  <si>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</si>
  <si>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</si>
  <si>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</si>
  <si>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</si>
  <si>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</si>
  <si>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</si>
  <si>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</si>
  <si>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</si>
  <si>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</si>
  <si>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</si>
  <si>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</si>
  <si>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</si>
  <si>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</si>
  <si>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</si>
  <si>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</si>
  <si>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</si>
  <si>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</si>
  <si>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</si>
  <si>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</si>
  <si>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</si>
  <si>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</si>
  <si>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</si>
  <si>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</si>
  <si>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</si>
  <si>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</si>
  <si>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</si>
  <si>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</si>
  <si>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</si>
  <si>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</si>
  <si>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</si>
  <si>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</si>
  <si>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</si>
  <si>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</si>
  <si>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</si>
  <si>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</si>
  <si>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</si>
  <si>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</si>
  <si>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</si>
  <si>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</si>
  <si>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</si>
  <si>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</si>
  <si>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</si>
  <si>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</si>
  <si>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</si>
  <si>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</si>
  <si>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</si>
  <si>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</si>
  <si>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</si>
  <si>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</si>
  <si>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</si>
  <si>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</si>
  <si>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</si>
  <si>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</si>
  <si>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</si>
  <si>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</si>
  <si>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</si>
  <si>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</si>
  <si>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</si>
  <si>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</si>
  <si>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</si>
  <si>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</si>
  <si>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</si>
  <si>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</si>
  <si>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</si>
  <si>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</si>
  <si>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</si>
  <si>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</si>
  <si>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</si>
  <si>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</si>
  <si>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</si>
  <si>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</si>
  <si>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</si>
  <si>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</si>
  <si>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</si>
  <si>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</si>
  <si>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</si>
  <si>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</si>
  <si>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</si>
  <si>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</si>
  <si>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</si>
  <si>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</si>
  <si>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</si>
  <si>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</si>
  <si>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</si>
  <si>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</si>
  <si>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</si>
  <si>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</si>
  <si>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</si>
  <si>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</si>
  <si>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</si>
  <si>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</si>
  <si>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</si>
  <si>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</si>
  <si>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</si>
  <si>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</si>
  <si>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</si>
  <si>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</si>
  <si>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</si>
  <si>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</si>
  <si>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</si>
  <si>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</si>
  <si>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</si>
  <si>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</si>
  <si>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</si>
  <si>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</si>
  <si>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</si>
  <si>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</si>
  <si>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</si>
  <si>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</si>
  <si>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</si>
  <si>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</si>
  <si>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</si>
  <si>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</si>
  <si>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</si>
  <si>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</si>
  <si>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</si>
  <si>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</si>
  <si>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</si>
  <si>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</si>
  <si>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</si>
  <si>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</si>
  <si>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</si>
  <si>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</si>
  <si>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</si>
  <si>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</si>
  <si>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</si>
  <si>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</si>
  <si>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</si>
  <si>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</si>
  <si>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</si>
  <si>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</si>
  <si>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</si>
  <si>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</si>
  <si>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</si>
  <si>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</si>
  <si>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</si>
  <si>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</si>
  <si>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</si>
  <si>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</si>
  <si>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</si>
  <si>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</si>
  <si>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</si>
  <si>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</si>
  <si>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</si>
  <si>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</si>
  <si>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</si>
  <si>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</si>
  <si>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</si>
  <si>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</si>
  <si>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</si>
  <si>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</si>
  <si>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</si>
  <si>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</si>
  <si>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</si>
  <si>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</si>
  <si>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</si>
  <si>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</si>
  <si>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</si>
  <si>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</si>
  <si>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</si>
  <si>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</si>
  <si>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</si>
  <si>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</si>
  <si>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</si>
  <si>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</si>
  <si>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</si>
  <si>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</si>
  <si>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</si>
  <si>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</si>
  <si>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</si>
  <si>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</si>
  <si>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</si>
  <si>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</si>
  <si>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</si>
  <si>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</si>
  <si>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</si>
  <si>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</si>
  <si>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</si>
  <si>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</si>
  <si>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</si>
  <si>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</si>
  <si>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</si>
  <si>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</si>
  <si>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</si>
  <si>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</si>
  <si>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</si>
  <si>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</si>
  <si>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</si>
  <si>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</si>
  <si>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</si>
  <si>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</si>
  <si>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</si>
  <si>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</si>
  <si>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</si>
  <si>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</si>
  <si>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</si>
  <si>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</si>
  <si>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</si>
  <si>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</si>
  <si>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</si>
  <si>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</si>
  <si>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</si>
  <si>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</si>
  <si>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</si>
  <si>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</si>
  <si>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</si>
  <si>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</si>
  <si>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</si>
  <si>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</si>
  <si>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</si>
  <si>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</si>
  <si>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</si>
  <si>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</si>
  <si>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</si>
  <si>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</si>
  <si>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</si>
  <si>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</si>
  <si>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</si>
  <si>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</si>
  <si>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</si>
  <si>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</si>
  <si>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</si>
  <si>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</si>
  <si>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</si>
  <si>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</si>
  <si>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</si>
  <si>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</si>
  <si>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</si>
  <si>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</si>
  <si>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</si>
  <si>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</si>
  <si>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</si>
  <si>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</si>
  <si>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</si>
  <si>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</si>
  <si>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</si>
  <si>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</si>
  <si>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</si>
  <si>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</si>
  <si>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</si>
  <si>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</si>
  <si>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</si>
  <si>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</si>
  <si>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</si>
  <si>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</si>
  <si>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</si>
  <si>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</si>
  <si>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</si>
  <si>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</si>
  <si>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</si>
  <si>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</si>
  <si>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</si>
  <si>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</si>
  <si>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</si>
  <si>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</si>
  <si>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</si>
  <si>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</si>
  <si>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</si>
  <si>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</si>
  <si>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</si>
  <si>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</si>
  <si>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</si>
  <si>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</si>
  <si>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</si>
  <si>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</si>
  <si>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</si>
  <si>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</si>
  <si>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</si>
  <si>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</si>
  <si>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</si>
  <si>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</si>
  <si>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</si>
  <si>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</si>
  <si>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</si>
  <si>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</si>
  <si>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</si>
  <si>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</si>
  <si>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</si>
  <si>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</si>
  <si>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</si>
  <si>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</si>
  <si>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</si>
  <si>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</si>
  <si>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</si>
  <si>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</si>
  <si>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</si>
  <si>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</si>
  <si>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</si>
  <si>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</si>
  <si>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</si>
  <si>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</si>
  <si>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</si>
  <si>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</si>
  <si>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</si>
  <si>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</si>
  <si>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</si>
  <si>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</si>
  <si>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</si>
  <si>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</si>
  <si>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</si>
  <si>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</si>
  <si>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</si>
  <si>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</si>
  <si>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</si>
  <si>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</si>
  <si>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</si>
  <si>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</si>
  <si>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</si>
  <si>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</si>
  <si>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</si>
  <si>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</si>
  <si>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</si>
  <si>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</si>
  <si>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</si>
  <si>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</si>
  <si>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</si>
  <si>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</si>
  <si>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</si>
  <si>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</si>
  <si>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</si>
  <si>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</si>
  <si>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</si>
  <si>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</si>
  <si>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</si>
  <si>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</si>
  <si>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</si>
  <si>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</si>
  <si>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</si>
  <si>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</si>
  <si>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</si>
  <si>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</si>
  <si>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</si>
  <si>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</si>
  <si>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</si>
  <si>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</si>
  <si>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</si>
  <si>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</si>
  <si>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</si>
  <si>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</si>
  <si>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</si>
  <si>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</si>
  <si>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</si>
  <si>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</si>
  <si>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</si>
  <si>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</si>
  <si>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</si>
  <si>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</si>
  <si>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</si>
  <si>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</si>
  <si>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</si>
  <si>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</si>
  <si>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</si>
  <si>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</si>
  <si>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</si>
  <si>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</si>
  <si>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</si>
  <si>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</si>
  <si>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</si>
  <si>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</si>
  <si>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</si>
  <si>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</si>
  <si>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</si>
  <si>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</si>
  <si>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</si>
  <si>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</si>
  <si>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</si>
  <si>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</si>
  <si>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</si>
  <si>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</si>
  <si>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</si>
  <si>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</si>
  <si>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</si>
  <si>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</si>
  <si>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</si>
  <si>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</si>
  <si>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</si>
  <si>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</si>
  <si>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</si>
  <si>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</si>
  <si>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</si>
  <si>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</si>
  <si>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</si>
  <si>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</si>
  <si>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</si>
  <si>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</si>
  <si>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</si>
  <si>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</si>
  <si>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</si>
  <si>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</si>
  <si>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</si>
  <si>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</si>
  <si>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</si>
  <si>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</si>
  <si>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</si>
  <si>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</si>
  <si>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</si>
  <si>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</si>
  <si>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</si>
  <si>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</si>
  <si>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</si>
  <si>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</si>
  <si>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</si>
  <si>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</si>
  <si>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</si>
  <si>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</si>
  <si>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</si>
  <si>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</si>
  <si>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</si>
  <si>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</si>
  <si>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</si>
  <si>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</si>
  <si>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</si>
  <si>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</si>
  <si>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</si>
  <si>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</si>
  <si>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</si>
  <si>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</si>
  <si>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</si>
  <si>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</si>
  <si>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</si>
  <si>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</si>
  <si>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</si>
  <si>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</si>
  <si>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</si>
  <si>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</si>
  <si>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</si>
  <si>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</si>
  <si>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</si>
  <si>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</si>
  <si>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</si>
  <si>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</si>
  <si>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</si>
  <si>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</si>
  <si>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</si>
  <si>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</si>
  <si>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</si>
  <si>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</si>
  <si>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</si>
  <si>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</si>
  <si>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</si>
  <si>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</si>
  <si>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</si>
  <si>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</si>
  <si>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</si>
  <si>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</si>
  <si>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</si>
  <si>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</si>
  <si>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</si>
  <si>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</si>
  <si>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</si>
  <si>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</si>
  <si>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</si>
  <si>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</si>
  <si>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</si>
  <si>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</si>
  <si>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</si>
  <si>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</si>
  <si>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</si>
  <si>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</si>
  <si>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</si>
  <si>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</si>
  <si>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</si>
  <si>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</si>
  <si>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</si>
  <si>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</si>
  <si>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</si>
  <si>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</si>
  <si>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</si>
  <si>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</si>
  <si>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</si>
  <si>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</si>
  <si>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</si>
  <si>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</si>
  <si>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</si>
  <si>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</si>
  <si>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</si>
  <si>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</si>
  <si>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</si>
  <si>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</si>
  <si>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</si>
  <si>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</si>
  <si>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</si>
  <si>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</si>
  <si>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</si>
  <si>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</si>
  <si>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</si>
  <si>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</si>
  <si>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</si>
  <si>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</si>
  <si>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</si>
  <si>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</si>
  <si>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</si>
  <si>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</si>
  <si>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</si>
  <si>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</si>
  <si>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</si>
  <si>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</si>
  <si>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</si>
  <si>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</si>
  <si>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</si>
  <si>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</si>
  <si>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</si>
  <si>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</si>
  <si>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</si>
  <si>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</si>
  <si>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</si>
  <si>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</si>
  <si>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</si>
  <si>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</si>
  <si>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</si>
  <si>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</si>
  <si>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</si>
  <si>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</si>
  <si>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</si>
  <si>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</si>
  <si>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</si>
  <si>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</si>
  <si>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</si>
  <si>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</si>
  <si>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</si>
  <si>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</si>
  <si>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</si>
  <si>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</si>
  <si>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</si>
  <si>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</si>
  <si>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</si>
  <si>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</si>
  <si>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</si>
  <si>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</si>
  <si>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</si>
  <si>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</si>
  <si>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</si>
  <si>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</si>
  <si>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</si>
  <si>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</si>
  <si>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</si>
  <si>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</si>
  <si>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</si>
  <si>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</si>
  <si>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</si>
  <si>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</si>
  <si>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</si>
  <si>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</si>
  <si>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</si>
  <si>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</si>
  <si>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</si>
  <si>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</si>
  <si>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</si>
  <si>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</si>
  <si>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</si>
  <si>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</si>
  <si>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</si>
  <si>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</si>
  <si>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</si>
  <si>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</si>
  <si>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</si>
  <si>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</si>
  <si>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</si>
  <si>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</si>
  <si>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</si>
  <si>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</si>
  <si>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</si>
  <si>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</si>
  <si>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</si>
  <si>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</si>
  <si>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</si>
  <si>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</si>
  <si>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</si>
  <si>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</si>
  <si>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</si>
  <si>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</si>
  <si>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</si>
  <si>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</si>
  <si>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</si>
  <si>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</si>
  <si>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</si>
  <si>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</si>
  <si>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</si>
  <si>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</si>
  <si>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</si>
  <si>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</si>
  <si>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</si>
  <si>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</si>
  <si>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</si>
  <si>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</si>
  <si>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</si>
  <si>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</si>
  <si>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</si>
  <si>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</si>
  <si>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</si>
  <si>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</si>
  <si>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</si>
  <si>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</si>
  <si>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</si>
  <si>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</si>
  <si>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</si>
  <si>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</si>
  <si>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</si>
  <si>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</si>
  <si>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</si>
  <si>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</si>
  <si>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</si>
  <si>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</si>
  <si>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</si>
  <si>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</si>
  <si>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</si>
  <si>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</si>
  <si>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</si>
  <si>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</si>
  <si>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</si>
  <si>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</si>
  <si>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</si>
  <si>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</si>
  <si>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</si>
  <si>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</si>
  <si>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</si>
  <si>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</si>
  <si>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</si>
  <si>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</si>
  <si>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</si>
  <si>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</si>
  <si>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</si>
  <si>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</si>
  <si>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</si>
  <si>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</si>
  <si>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</si>
  <si>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</si>
  <si>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</si>
  <si>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</si>
  <si>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</si>
  <si>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</si>
  <si>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</si>
  <si>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</si>
  <si>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</si>
  <si>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</si>
  <si>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</si>
  <si>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</si>
  <si>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</si>
  <si>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</si>
  <si>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</si>
  <si>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</si>
  <si>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</si>
  <si>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</si>
  <si>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</si>
  <si>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</si>
  <si>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</si>
  <si>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</si>
  <si>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</si>
  <si>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</si>
  <si>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</si>
  <si>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</si>
  <si>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</si>
  <si>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</si>
  <si>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</si>
  <si>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</si>
  <si>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</si>
  <si>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</si>
  <si>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</si>
  <si>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</si>
  <si>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</si>
  <si>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</si>
  <si>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</si>
  <si>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</si>
  <si>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</si>
  <si>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</si>
  <si>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</si>
  <si>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</si>
  <si>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</si>
  <si>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</si>
  <si>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</si>
  <si>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</si>
  <si>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</si>
  <si>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</si>
  <si>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</si>
  <si>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</si>
  <si>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</si>
  <si>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</si>
  <si>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</si>
  <si>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</si>
  <si>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</si>
  <si>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</si>
  <si>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</si>
  <si>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</si>
  <si>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</si>
  <si>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</si>
  <si>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</si>
  <si>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</si>
  <si>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</si>
  <si>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</si>
  <si>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</si>
  <si>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</si>
  <si>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</si>
  <si>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</si>
  <si>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</si>
  <si>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</si>
  <si>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</si>
  <si>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</si>
  <si>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</si>
  <si>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</si>
  <si>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</si>
  <si>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</si>
  <si>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</si>
  <si>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</si>
  <si>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</si>
  <si>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</si>
  <si>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</si>
  <si>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</si>
  <si>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</si>
  <si>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</si>
  <si>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</si>
  <si>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</si>
  <si>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</si>
  <si>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</si>
  <si>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</si>
  <si>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</si>
  <si>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</si>
  <si>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</si>
  <si>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</si>
  <si>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</si>
  <si>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</si>
  <si>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</si>
  <si>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</si>
  <si>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</si>
  <si>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</si>
  <si>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</si>
  <si>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</si>
  <si>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</si>
  <si>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</si>
  <si>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</si>
  <si>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</si>
  <si>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</si>
  <si>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</si>
  <si>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</si>
  <si>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</si>
  <si>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</si>
  <si>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</si>
  <si>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</si>
  <si>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</si>
  <si>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</si>
  <si>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</si>
  <si>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</si>
  <si>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</si>
  <si>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</si>
  <si>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</si>
  <si>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</si>
  <si>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</si>
  <si>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</si>
  <si>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</si>
  <si>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</si>
  <si>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</si>
  <si>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</si>
  <si>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</si>
  <si>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</si>
  <si>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</si>
  <si>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</si>
  <si>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</si>
  <si>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</si>
  <si>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</si>
  <si>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</si>
  <si>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</si>
  <si>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</si>
  <si>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</si>
  <si>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</si>
  <si>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</si>
  <si>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</si>
  <si>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</si>
  <si>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</si>
  <si>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</si>
  <si>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</si>
  <si>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</si>
  <si>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</si>
  <si>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</si>
  <si>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</si>
  <si>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</si>
  <si>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</si>
  <si>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</si>
  <si>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</si>
  <si>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</si>
  <si>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</si>
  <si>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</si>
  <si>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</si>
  <si>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</si>
  <si>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</si>
  <si>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</si>
  <si>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</si>
  <si>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</si>
  <si>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</si>
  <si>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</si>
  <si>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</si>
  <si>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</si>
  <si>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</si>
  <si>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</si>
  <si>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</si>
  <si>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</si>
  <si>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</si>
  <si>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</si>
  <si>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</si>
  <si>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</si>
  <si>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</si>
  <si>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</si>
  <si>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</si>
  <si>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</si>
  <si>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</si>
  <si>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</si>
  <si>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</si>
  <si>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</si>
  <si>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</si>
  <si>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</si>
  <si>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</si>
  <si>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</si>
  <si>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</si>
  <si>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</si>
  <si>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</si>
  <si>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</si>
  <si>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</si>
  <si>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</si>
  <si>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</si>
  <si>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</si>
  <si>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</si>
  <si>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</si>
  <si>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</si>
  <si>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</si>
  <si>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</si>
  <si>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</si>
  <si>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</si>
  <si>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</si>
  <si>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</si>
  <si>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</si>
  <si>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</si>
  <si>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</si>
  <si>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</si>
  <si>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</si>
  <si>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</si>
  <si>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</si>
  <si>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</si>
  <si>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</si>
  <si>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</si>
  <si>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</si>
  <si>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</si>
  <si>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</si>
  <si>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</si>
  <si>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</si>
  <si>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</si>
  <si>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</si>
  <si>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</si>
  <si>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</si>
  <si>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</si>
  <si>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</si>
  <si>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</si>
  <si>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</si>
  <si>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</si>
  <si>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</si>
  <si>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</si>
  <si>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</si>
  <si>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</si>
  <si>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</si>
  <si>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</si>
  <si>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</si>
  <si>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</si>
  <si>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</si>
  <si>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</si>
  <si>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</si>
  <si>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</si>
  <si>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</si>
  <si>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</si>
  <si>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</si>
  <si>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</si>
  <si>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</si>
  <si>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</si>
  <si>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</si>
  <si>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</si>
  <si>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</si>
  <si>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</si>
  <si>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</si>
  <si>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</si>
  <si>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</si>
  <si>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</si>
  <si>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</si>
  <si>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</si>
  <si>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</si>
  <si>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</si>
  <si>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</si>
  <si>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</si>
  <si>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</si>
  <si>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</si>
  <si>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</si>
  <si>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</si>
  <si>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</si>
  <si>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</si>
  <si>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</si>
  <si>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</si>
  <si>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</si>
  <si>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</si>
  <si>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</si>
  <si>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</si>
  <si>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</si>
  <si>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</si>
  <si>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</si>
  <si>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</si>
  <si>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</si>
  <si>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</si>
  <si>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</si>
  <si>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</si>
  <si>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</si>
  <si>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</si>
  <si>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</si>
  <si>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</si>
  <si>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</si>
  <si>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</si>
  <si>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</si>
  <si>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</si>
  <si>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</si>
  <si>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</si>
  <si>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</si>
  <si>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</si>
  <si>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</si>
  <si>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</si>
  <si>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</si>
  <si>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</si>
  <si>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</si>
  <si>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</si>
  <si>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</si>
  <si>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</si>
  <si>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</si>
  <si>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</si>
  <si>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</si>
  <si>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</si>
  <si>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</si>
  <si>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</si>
  <si>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</si>
  <si>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</si>
  <si>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</si>
  <si>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</si>
  <si>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</si>
  <si>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</si>
  <si>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</si>
  <si>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</si>
  <si>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</si>
  <si>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</si>
  <si>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</si>
  <si>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</si>
  <si>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</si>
  <si>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</si>
  <si>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</si>
  <si>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</si>
  <si>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</si>
  <si>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</si>
  <si>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</si>
  <si>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</si>
  <si>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</si>
  <si>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</si>
  <si>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</si>
  <si>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</si>
  <si>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</si>
  <si>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</si>
  <si>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</si>
  <si>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</si>
  <si>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</si>
  <si>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</si>
  <si>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</si>
  <si>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</si>
  <si>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</si>
  <si>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</si>
  <si>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</si>
  <si>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</si>
  <si>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</si>
  <si>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</si>
  <si>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</si>
  <si>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</si>
  <si>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</si>
  <si>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</si>
  <si>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</si>
  <si>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</si>
  <si>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</si>
  <si>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</si>
  <si>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</si>
  <si>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</si>
  <si>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</si>
  <si>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</si>
  <si>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</si>
  <si>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</si>
  <si>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</si>
  <si>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</si>
  <si>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</si>
  <si>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</si>
  <si>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</si>
  <si>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</si>
  <si>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</si>
  <si>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</si>
  <si>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</si>
  <si>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</si>
  <si>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</si>
  <si>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</si>
  <si>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</si>
  <si>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</si>
  <si>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</si>
  <si>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</si>
  <si>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</si>
  <si>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</si>
  <si>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</si>
  <si>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</si>
  <si>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</si>
  <si>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</si>
  <si>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</si>
  <si>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</si>
  <si>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</si>
  <si>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</si>
  <si>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</si>
  <si>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</si>
  <si>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</si>
  <si>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</si>
  <si>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</si>
  <si>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</si>
  <si>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</si>
  <si>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</si>
  <si>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</si>
  <si>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</si>
  <si>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</si>
  <si>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</si>
  <si>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</si>
  <si>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</si>
  <si>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</si>
  <si>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</si>
  <si>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</si>
  <si>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</si>
  <si>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</si>
  <si>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</si>
  <si>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</si>
  <si>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</si>
  <si>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</si>
  <si>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</si>
  <si>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</si>
  <si>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</si>
  <si>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</si>
  <si>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</si>
  <si>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</si>
  <si>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</si>
  <si>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</si>
  <si>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</si>
  <si>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</si>
  <si>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</si>
  <si>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</si>
  <si>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</si>
  <si>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</si>
  <si>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</si>
  <si>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</si>
  <si>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</si>
  <si>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</si>
  <si>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</si>
  <si>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</si>
  <si>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</si>
  <si>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</si>
  <si>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</si>
  <si>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</si>
  <si>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</si>
  <si>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</si>
  <si>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</si>
  <si>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</si>
  <si>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</si>
  <si>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</si>
  <si>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</si>
  <si>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</si>
  <si>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</si>
  <si>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</si>
  <si>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</si>
  <si>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</si>
  <si>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</si>
  <si>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</si>
  <si>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</si>
  <si>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</si>
  <si>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</si>
  <si>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</si>
  <si>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</si>
  <si>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</si>
  <si>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</si>
  <si>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</si>
  <si>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</si>
  <si>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</si>
  <si>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</si>
  <si>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</si>
  <si>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</si>
  <si>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</si>
  <si>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</si>
  <si>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</si>
  <si>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</si>
  <si>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</si>
  <si>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</si>
  <si>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</si>
  <si>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</si>
  <si>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</si>
  <si>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</si>
  <si>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</si>
  <si>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</si>
  <si>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</si>
  <si>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</si>
  <si>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</si>
  <si>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</si>
  <si>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</si>
  <si>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</si>
  <si>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</si>
  <si>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</si>
  <si>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</si>
  <si>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</si>
  <si>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</si>
  <si>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</si>
  <si>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</si>
  <si>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</si>
  <si>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</si>
  <si>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</si>
  <si>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</si>
  <si>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</si>
  <si>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</si>
  <si>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</si>
  <si>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</si>
  <si>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</si>
  <si>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</si>
  <si>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</si>
  <si>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</si>
  <si>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</si>
  <si>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</si>
  <si>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</si>
  <si>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</si>
  <si>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</si>
  <si>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</si>
  <si>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</si>
  <si>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</si>
  <si>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</si>
  <si>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</si>
  <si>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</si>
  <si>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</si>
  <si>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</si>
  <si>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</si>
  <si>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</si>
  <si>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</si>
  <si>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</si>
  <si>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</si>
  <si>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</si>
  <si>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</si>
  <si>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</si>
  <si>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</si>
  <si>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</si>
  <si>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</si>
  <si>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</si>
  <si>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</si>
  <si>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</si>
  <si>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</si>
  <si>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</si>
  <si>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</si>
  <si>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</si>
  <si>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</si>
  <si>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</si>
  <si>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</si>
  <si>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</si>
  <si>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</si>
  <si>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</si>
  <si>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</si>
  <si>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</si>
  <si>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</si>
  <si>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</si>
  <si>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</si>
  <si>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</si>
  <si>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</si>
  <si>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</si>
  <si>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</si>
  <si>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</si>
  <si>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</si>
  <si>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</si>
  <si>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</si>
  <si>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</si>
  <si>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</si>
  <si>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</si>
  <si>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</si>
  <si>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</si>
  <si>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</si>
  <si>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</si>
  <si>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</si>
  <si>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</si>
  <si>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</si>
  <si>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</si>
  <si>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</si>
  <si>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</si>
  <si>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</si>
  <si>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</si>
  <si>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</si>
  <si>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</si>
  <si>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</si>
  <si>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</si>
  <si>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</si>
  <si>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</si>
  <si>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</si>
  <si>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</si>
  <si>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</si>
  <si>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</si>
  <si>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</si>
  <si>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</si>
  <si>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</si>
  <si>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</si>
  <si>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</si>
  <si>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</si>
  <si>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</si>
  <si>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</si>
  <si>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</si>
  <si>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</si>
  <si>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</si>
  <si>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</si>
  <si>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</si>
  <si>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</si>
  <si>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</si>
  <si>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</si>
  <si>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</si>
  <si>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</si>
  <si>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</si>
  <si>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</si>
  <si>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</si>
  <si>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</si>
  <si>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</si>
  <si>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</si>
  <si>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</si>
  <si>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</si>
  <si>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</si>
  <si>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</si>
  <si>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</si>
  <si>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</si>
  <si>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</si>
  <si>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</si>
  <si>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</si>
  <si>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</si>
  <si>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</si>
  <si>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</si>
  <si>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</si>
  <si>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</si>
  <si>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</si>
  <si>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</si>
  <si>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</si>
  <si>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</si>
  <si>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</si>
  <si>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</si>
  <si>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</si>
  <si>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</si>
  <si>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</si>
  <si>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</si>
  <si>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</si>
  <si>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</si>
  <si>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</si>
  <si>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</si>
  <si>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</si>
  <si>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</si>
  <si>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</si>
  <si>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</si>
  <si>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</si>
  <si>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</si>
  <si>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</si>
  <si>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</si>
  <si>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</si>
  <si>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</si>
  <si>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</si>
  <si>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</si>
  <si>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</si>
  <si>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</si>
  <si>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</si>
  <si>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</si>
  <si>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</si>
  <si>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</si>
  <si>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</si>
  <si>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</si>
  <si>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</si>
  <si>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</si>
  <si>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</si>
  <si>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</si>
  <si>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</si>
  <si>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</si>
  <si>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</si>
  <si>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</si>
  <si>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</si>
  <si>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</si>
  <si>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</si>
  <si>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</si>
  <si>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</si>
  <si>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</si>
  <si>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</si>
  <si>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</si>
  <si>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</si>
  <si>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</si>
  <si>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</si>
  <si>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</si>
  <si>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</si>
  <si>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</si>
  <si>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</si>
  <si>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</si>
  <si>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</si>
  <si>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</si>
  <si>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</si>
  <si>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</si>
  <si>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</si>
  <si>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</si>
  <si>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</si>
  <si>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</si>
  <si>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</si>
  <si>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</si>
  <si>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</si>
  <si>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</si>
  <si>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</si>
  <si>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</si>
  <si>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</si>
  <si>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</si>
  <si>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</si>
  <si>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</si>
  <si>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</si>
  <si>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</si>
  <si>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</si>
  <si>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</si>
  <si>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</si>
  <si>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</si>
  <si>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</si>
  <si>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</si>
  <si>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</si>
  <si>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</si>
  <si>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</si>
  <si>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</si>
  <si>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</si>
  <si>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</si>
  <si>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</si>
  <si>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</si>
  <si>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</si>
  <si>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</si>
  <si>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</si>
  <si>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</si>
  <si>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</si>
  <si>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</si>
  <si>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</si>
  <si>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</si>
  <si>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</si>
  <si>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</si>
  <si>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</si>
  <si>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</si>
  <si>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</si>
  <si>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</si>
  <si>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</si>
  <si>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</si>
  <si>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</si>
  <si>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</si>
  <si>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</si>
  <si>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</si>
  <si>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</si>
  <si>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</si>
  <si>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</si>
  <si>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</si>
  <si>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</si>
  <si>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</si>
  <si>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</si>
  <si>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</si>
  <si>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</si>
  <si>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</si>
  <si>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</si>
  <si>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</si>
  <si>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</si>
  <si>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</si>
  <si>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</si>
  <si>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</si>
  <si>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</si>
  <si>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</si>
  <si>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</si>
  <si>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</si>
  <si>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</si>
  <si>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</si>
  <si>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</si>
  <si>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</si>
  <si>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</si>
  <si>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</si>
  <si>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</si>
  <si>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</si>
  <si>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</si>
  <si>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</si>
  <si>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</si>
  <si>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</si>
  <si>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</si>
  <si>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</si>
  <si>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</si>
  <si>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</si>
  <si>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</si>
  <si>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</si>
  <si>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</si>
  <si>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</si>
  <si>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</si>
  <si>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</si>
  <si>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</si>
  <si>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</si>
  <si>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</si>
  <si>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</si>
  <si>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</si>
  <si>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</si>
  <si>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</si>
  <si>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</si>
  <si>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</si>
  <si>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</si>
  <si>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</si>
  <si>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</si>
  <si>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</si>
  <si>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</si>
  <si>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</si>
  <si>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</si>
  <si>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</si>
  <si>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</si>
  <si>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</si>
  <si>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</si>
  <si>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</si>
  <si>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</si>
  <si>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</si>
  <si>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</si>
  <si>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</si>
  <si>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</si>
  <si>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</si>
  <si>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</si>
  <si>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</si>
  <si>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</si>
  <si>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</si>
  <si>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</si>
  <si>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</si>
  <si>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</si>
  <si>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</si>
  <si>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</si>
  <si>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</si>
  <si>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</si>
  <si>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</si>
  <si>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</si>
  <si>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</si>
  <si>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</si>
  <si>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</si>
  <si>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</si>
  <si>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</si>
  <si>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</si>
  <si>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</si>
  <si>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</si>
  <si>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</si>
  <si>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</si>
  <si>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</si>
  <si>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</si>
  <si>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</si>
  <si>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</si>
  <si>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</si>
  <si>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</si>
  <si>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</si>
  <si>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</si>
  <si>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</si>
  <si>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</si>
  <si>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</si>
  <si>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</si>
  <si>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</si>
  <si>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</si>
  <si>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</si>
  <si>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</si>
  <si>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</si>
  <si>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</si>
  <si>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</si>
  <si>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</si>
  <si>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</si>
  <si>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</si>
  <si>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</si>
  <si>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</si>
  <si>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</si>
  <si>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</si>
  <si>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</si>
  <si>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</si>
  <si>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</si>
  <si>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</si>
  <si>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</si>
  <si>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</si>
  <si>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</si>
  <si>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</si>
  <si>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</si>
  <si>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</si>
  <si>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</si>
  <si>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</si>
  <si>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</si>
  <si>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</si>
  <si>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</si>
  <si>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</si>
  <si>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</si>
  <si>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</si>
  <si>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</si>
  <si>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</si>
  <si>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</si>
  <si>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</si>
  <si>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</si>
  <si>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</si>
  <si>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</si>
  <si>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</si>
  <si>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</si>
  <si>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</si>
  <si>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</si>
  <si>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</si>
  <si>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</si>
  <si>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</si>
  <si>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</si>
  <si>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</si>
  <si>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</si>
  <si>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</si>
  <si>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</si>
  <si>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</si>
  <si>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</si>
  <si>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</si>
  <si>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</si>
  <si>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</si>
  <si>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</si>
  <si>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</si>
  <si>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</si>
  <si>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</si>
  <si>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</si>
  <si>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</si>
  <si>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</si>
  <si>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</si>
  <si>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</si>
  <si>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</si>
  <si>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</si>
  <si>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</si>
  <si>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</si>
  <si>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</si>
  <si>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</si>
  <si>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</si>
  <si>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</si>
  <si>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</si>
  <si>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</si>
  <si>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</si>
  <si>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</si>
  <si>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</si>
  <si>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</si>
  <si>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</si>
  <si>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</si>
  <si>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</si>
  <si>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</si>
  <si>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</si>
  <si>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</si>
  <si>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</si>
  <si>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</si>
  <si>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</si>
  <si>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</si>
  <si>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</si>
  <si>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</si>
  <si>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</si>
  <si>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</si>
  <si>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</si>
  <si>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</si>
  <si>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</si>
  <si>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</si>
  <si>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</si>
  <si>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</si>
  <si>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</si>
  <si>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</si>
  <si>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</si>
  <si>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</si>
  <si>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</si>
  <si>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</si>
  <si>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</si>
  <si>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</si>
  <si>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</si>
  <si>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</si>
  <si>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</si>
  <si>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</si>
  <si>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</si>
  <si>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</si>
  <si>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</si>
  <si>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</si>
  <si>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</si>
  <si>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</si>
  <si>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</si>
  <si>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</si>
  <si>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</si>
  <si>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</si>
  <si>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</si>
  <si>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</si>
  <si>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</si>
  <si>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</si>
  <si>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</si>
  <si>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</si>
  <si>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</si>
  <si>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</si>
  <si>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</si>
  <si>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</si>
  <si>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</si>
  <si>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</si>
  <si>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</si>
  <si>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</si>
  <si>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</si>
  <si>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</si>
  <si>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</si>
  <si>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</si>
  <si>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</si>
  <si>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</si>
  <si>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</si>
  <si>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</si>
  <si>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</si>
  <si>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</si>
  <si>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</si>
  <si>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</si>
  <si>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</si>
  <si>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</si>
  <si>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</si>
  <si>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</si>
  <si>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</si>
  <si>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</si>
  <si>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</si>
  <si>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</si>
  <si>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</si>
  <si>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</si>
  <si>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</si>
  <si>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</si>
  <si>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</si>
  <si>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</si>
  <si>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</si>
  <si>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</si>
  <si>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</si>
  <si>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</si>
  <si>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</si>
  <si>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</si>
  <si>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</si>
  <si>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</si>
  <si>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</si>
  <si>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</si>
  <si>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</si>
  <si>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</si>
  <si>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</si>
  <si>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</si>
  <si>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</si>
  <si>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</si>
  <si>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</si>
  <si>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</si>
  <si>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</si>
  <si>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</si>
  <si>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</si>
  <si>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</si>
  <si>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</si>
  <si>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</si>
  <si>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</si>
  <si>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</si>
  <si>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</si>
  <si>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</si>
  <si>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</si>
  <si>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</si>
  <si>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</si>
  <si>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</si>
  <si>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</si>
  <si>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</si>
  <si>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</si>
  <si>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</si>
  <si>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</si>
  <si>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</si>
  <si>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</si>
  <si>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</si>
  <si>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</si>
  <si>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</si>
  <si>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</si>
  <si>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</si>
  <si>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</si>
  <si>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</si>
  <si>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</si>
  <si>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</si>
  <si>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</si>
  <si>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</si>
  <si>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</si>
  <si>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</si>
  <si>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</si>
  <si>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</si>
  <si>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</si>
  <si>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</si>
  <si>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</si>
  <si>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</si>
  <si>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</si>
  <si>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</si>
  <si>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</si>
  <si>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</si>
  <si>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</si>
  <si>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</si>
  <si>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</si>
  <si>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</si>
  <si>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</si>
  <si>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</si>
  <si>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</si>
  <si>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</si>
  <si>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</si>
  <si>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</si>
  <si>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</si>
  <si>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</si>
  <si>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</si>
  <si>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</si>
  <si>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</si>
  <si>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</si>
  <si>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</si>
  <si>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</si>
  <si>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</si>
  <si>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</si>
  <si>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</si>
  <si>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</si>
  <si>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</si>
  <si>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</si>
  <si>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</si>
  <si>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</si>
  <si>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</si>
  <si>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</si>
  <si>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</si>
  <si>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</si>
  <si>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</si>
  <si>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</si>
  <si>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</si>
  <si>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</si>
  <si>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</si>
  <si>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</si>
  <si>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</si>
  <si>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</si>
  <si>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</si>
  <si>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</si>
  <si>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</si>
  <si>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</si>
  <si>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</si>
  <si>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</si>
  <si>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</si>
  <si>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</si>
  <si>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</si>
  <si>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</si>
  <si>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</si>
  <si>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</si>
  <si>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</si>
  <si>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</si>
  <si>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</si>
  <si>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</si>
  <si>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</si>
  <si>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</si>
  <si>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</si>
  <si>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</si>
  <si>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</si>
  <si>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</si>
  <si>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</si>
  <si>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</si>
  <si>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</si>
  <si>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</si>
  <si>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</si>
  <si>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</si>
  <si>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</si>
  <si>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</si>
  <si>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</si>
  <si>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</si>
  <si>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</si>
  <si>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</si>
  <si>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</si>
  <si>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</si>
  <si>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</si>
  <si>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</si>
  <si>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</si>
  <si>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</si>
  <si>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</si>
  <si>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</si>
  <si>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</si>
  <si>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</si>
  <si>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</si>
  <si>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</si>
  <si>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</si>
  <si>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</si>
  <si>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</si>
  <si>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</si>
  <si>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</si>
  <si>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</si>
  <si>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</si>
  <si>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</si>
  <si>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</si>
  <si>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</si>
  <si>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</si>
  <si>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</si>
  <si>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</si>
  <si>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</si>
  <si>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</si>
  <si>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</si>
  <si>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</si>
  <si>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</si>
  <si>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</si>
  <si>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</si>
  <si>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</si>
  <si>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</si>
  <si>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</si>
  <si>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</si>
  <si>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</si>
  <si>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</si>
  <si>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</si>
  <si>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</si>
  <si>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</si>
  <si>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</si>
  <si>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</si>
  <si>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</si>
  <si>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</si>
  <si>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</si>
  <si>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</si>
  <si>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</si>
  <si>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</si>
  <si>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</si>
  <si>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</si>
  <si>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</si>
  <si>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</si>
  <si>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</si>
  <si>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</si>
  <si>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</si>
  <si>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</si>
  <si>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</si>
  <si>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</si>
  <si>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</si>
  <si>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</si>
  <si>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</si>
  <si>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</si>
  <si>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</si>
  <si>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</si>
  <si>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</si>
  <si>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</si>
  <si>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</si>
  <si>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</si>
  <si>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</si>
  <si>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</si>
  <si>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</si>
  <si>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</si>
  <si>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</si>
  <si>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</si>
  <si>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</si>
  <si>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</si>
  <si>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</si>
  <si>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</si>
  <si>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</si>
  <si>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</si>
  <si>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</si>
  <si>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</si>
  <si>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</si>
  <si>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</si>
  <si>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</si>
  <si>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</si>
  <si>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</si>
  <si>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</si>
  <si>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</si>
  <si>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</si>
  <si>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</si>
  <si>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</si>
  <si>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</si>
  <si>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</si>
  <si>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</si>
  <si>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</si>
  <si>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</si>
  <si>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</si>
  <si>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</si>
  <si>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</si>
  <si>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</si>
  <si>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</si>
  <si>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</si>
  <si>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</si>
  <si>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</si>
  <si>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</si>
  <si>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</si>
  <si>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</si>
  <si>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</si>
  <si>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</si>
  <si>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</si>
  <si>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</si>
  <si>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</si>
  <si>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</si>
  <si>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</si>
  <si>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</si>
  <si>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</si>
  <si>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</si>
  <si>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</si>
  <si>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</si>
  <si>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</si>
  <si>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</si>
  <si>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</si>
  <si>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</si>
  <si>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</si>
  <si>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</si>
  <si>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</si>
  <si>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</si>
  <si>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</si>
  <si>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</si>
  <si>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</si>
  <si>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</si>
  <si>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</si>
  <si>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</si>
  <si>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</si>
  <si>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</si>
  <si>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</si>
  <si>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</si>
  <si>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</si>
  <si>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</si>
  <si>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</si>
  <si>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</si>
  <si>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</si>
  <si>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</si>
  <si>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</si>
  <si>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</si>
  <si>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</si>
  <si>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</si>
  <si>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</si>
  <si>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</si>
  <si>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</si>
  <si>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</si>
  <si>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</si>
  <si>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</si>
  <si>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</si>
  <si>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</si>
  <si>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</si>
  <si>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</si>
  <si>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</si>
  <si>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</si>
  <si>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</si>
  <si>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</si>
  <si>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</si>
  <si>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</si>
  <si>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</si>
  <si>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</si>
  <si>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</si>
  <si>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</si>
  <si>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</si>
  <si>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</si>
  <si>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</si>
  <si>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</si>
  <si>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</si>
  <si>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</si>
  <si>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</si>
  <si>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</si>
  <si>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</si>
  <si>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</si>
  <si>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</si>
  <si>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</si>
  <si>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</si>
  <si>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</si>
  <si>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</si>
  <si>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</si>
  <si>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</si>
  <si>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</si>
  <si>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</si>
  <si>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</si>
  <si>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</si>
  <si>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</si>
  <si>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</si>
  <si>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</si>
  <si>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</si>
  <si>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</si>
  <si>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</si>
  <si>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</si>
  <si>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</si>
  <si>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</si>
  <si>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</si>
  <si>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</si>
  <si>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</si>
  <si>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</si>
  <si>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</si>
  <si>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</si>
  <si>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</si>
  <si>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</si>
  <si>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</si>
  <si>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</si>
  <si>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</si>
  <si>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</si>
  <si>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</si>
  <si>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</si>
  <si>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</si>
  <si>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</si>
  <si>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</si>
  <si>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</si>
  <si>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</si>
  <si>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</si>
  <si>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</si>
  <si>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</si>
  <si>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</si>
  <si>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</si>
  <si>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</si>
  <si>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</si>
  <si>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</si>
  <si>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</si>
  <si>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</si>
  <si>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</si>
  <si>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</si>
  <si>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</si>
  <si>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</si>
  <si>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</si>
  <si>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</si>
  <si>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</si>
  <si>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</si>
  <si>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</si>
  <si>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</si>
  <si>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</si>
  <si>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</si>
  <si>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</si>
  <si>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</si>
  <si>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</si>
  <si>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</si>
  <si>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</si>
  <si>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</si>
  <si>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</si>
  <si>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</si>
  <si>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</si>
  <si>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</si>
  <si>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</si>
  <si>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</si>
  <si>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</si>
  <si>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</si>
  <si>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</si>
  <si>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</si>
  <si>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</si>
  <si>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</si>
  <si>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</si>
  <si>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</si>
  <si>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</si>
  <si>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</si>
  <si>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</si>
  <si>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</si>
  <si>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</si>
  <si>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</si>
  <si>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</si>
  <si>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</si>
  <si>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</si>
  <si>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</si>
  <si>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</si>
  <si>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</si>
  <si>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</si>
  <si>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</si>
  <si>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</si>
  <si>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</si>
  <si>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</si>
  <si>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</si>
  <si>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</si>
  <si>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</si>
  <si>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</si>
  <si>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</si>
  <si>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</si>
  <si>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</si>
  <si>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</si>
  <si>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</si>
  <si>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</si>
  <si>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</si>
  <si>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</si>
  <si>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</si>
  <si>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</si>
  <si>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</si>
  <si>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</si>
  <si>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</si>
  <si>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</si>
  <si>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</si>
  <si>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</si>
  <si>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</si>
  <si>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</si>
  <si>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</si>
  <si>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</si>
  <si>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</si>
  <si>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</si>
  <si>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</si>
  <si>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</si>
  <si>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</si>
  <si>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</si>
  <si>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</si>
  <si>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</si>
  <si>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</si>
  <si>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</si>
  <si>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</si>
  <si>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</si>
  <si>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</si>
  <si>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</si>
  <si>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</si>
  <si>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</si>
  <si>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</si>
  <si>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</si>
  <si>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</si>
  <si>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</si>
  <si>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</si>
  <si>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</si>
  <si>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</si>
  <si>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</si>
  <si>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</si>
  <si>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</si>
  <si>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</si>
  <si>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</si>
  <si>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</si>
  <si>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</si>
  <si>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</si>
  <si>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</si>
  <si>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</si>
  <si>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</si>
  <si>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</si>
  <si>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</si>
  <si>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</si>
  <si>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</si>
  <si>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</si>
  <si>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</si>
  <si>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</si>
  <si>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</si>
  <si>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</si>
  <si>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</si>
  <si>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</si>
  <si>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</si>
  <si>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</si>
  <si>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</si>
  <si>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</si>
  <si>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</si>
  <si>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</si>
  <si>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</si>
  <si>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</si>
  <si>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</si>
  <si>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</si>
  <si>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</si>
  <si>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</si>
  <si>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</si>
  <si>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</si>
  <si>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</si>
  <si>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</si>
  <si>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</si>
  <si>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</si>
  <si>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</si>
  <si>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</si>
  <si>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</si>
  <si>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</si>
  <si>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</si>
  <si>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</si>
  <si>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</si>
  <si>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</si>
  <si>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</si>
  <si>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</si>
  <si>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</si>
  <si>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</si>
  <si>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</si>
  <si>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</si>
  <si>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</si>
  <si>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</si>
  <si>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</si>
  <si>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</si>
  <si>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</si>
  <si>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</si>
  <si>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</si>
  <si>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</si>
  <si>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</si>
  <si>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</si>
  <si>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</si>
  <si>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</si>
  <si>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</si>
  <si>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</si>
  <si>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</si>
  <si>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</si>
  <si>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</si>
  <si>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</si>
  <si>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</si>
  <si>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</si>
  <si>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</si>
  <si>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</si>
  <si>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</si>
  <si>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</si>
  <si>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</si>
  <si>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</si>
  <si>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</si>
  <si>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</si>
  <si>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</si>
  <si>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</si>
  <si>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</si>
  <si>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</si>
  <si>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</si>
  <si>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</si>
  <si>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</si>
  <si>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</si>
  <si>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</si>
  <si>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</si>
  <si>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</si>
  <si>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</si>
  <si>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</si>
  <si>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</si>
  <si>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</si>
  <si>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</si>
  <si>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</si>
  <si>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</si>
  <si>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</si>
  <si>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</si>
  <si>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</si>
  <si>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</si>
  <si>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</si>
  <si>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</si>
  <si>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</si>
  <si>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</si>
  <si>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</si>
  <si>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</si>
  <si>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</si>
  <si>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</si>
  <si>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</si>
  <si>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</si>
  <si>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</si>
  <si>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</si>
  <si>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</si>
  <si>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</si>
  <si>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</si>
  <si>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</si>
  <si>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</si>
  <si>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</si>
  <si>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</si>
  <si>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</si>
  <si>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</si>
  <si>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</si>
  <si>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</si>
  <si>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</si>
  <si>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</si>
  <si>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</si>
  <si>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</si>
  <si>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</si>
  <si>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</si>
  <si>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</si>
  <si>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</si>
  <si>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</si>
  <si>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</si>
  <si>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</si>
  <si>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</si>
  <si>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</si>
  <si>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</si>
  <si>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</si>
  <si>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</si>
  <si>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</si>
  <si>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</si>
  <si>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</si>
  <si>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</si>
  <si>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</si>
  <si>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</si>
  <si>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</si>
  <si>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</si>
  <si>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</si>
  <si>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</si>
  <si>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</si>
  <si>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</si>
  <si>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</si>
  <si>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</si>
  <si>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</si>
  <si>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</si>
  <si>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</si>
  <si>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</si>
  <si>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</si>
  <si>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</si>
  <si>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</si>
  <si>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</si>
  <si>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</si>
  <si>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</si>
  <si>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</si>
  <si>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</si>
  <si>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</si>
  <si>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</si>
  <si>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</si>
  <si>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</si>
  <si>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</si>
  <si>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</si>
  <si>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</si>
  <si>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</si>
  <si>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</si>
  <si>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</si>
  <si>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</si>
  <si>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</si>
  <si>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</si>
  <si>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</si>
  <si>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</si>
  <si>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</si>
  <si>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</si>
  <si>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</si>
  <si>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</si>
  <si>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</si>
  <si>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</si>
  <si>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</si>
  <si>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</si>
  <si>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</si>
  <si>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</si>
  <si>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</si>
  <si>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</si>
  <si>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</si>
  <si>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</si>
  <si>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</si>
  <si>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</si>
  <si>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</si>
  <si>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</si>
  <si>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</si>
  <si>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</si>
  <si>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</si>
  <si>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</si>
  <si>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</si>
  <si>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</si>
  <si>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</si>
  <si>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</si>
  <si>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</si>
  <si>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</si>
  <si>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</si>
  <si>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</si>
  <si>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</si>
  <si>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</si>
  <si>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</si>
  <si>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</si>
  <si>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</si>
  <si>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</si>
  <si>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</si>
  <si>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</si>
  <si>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</si>
  <si>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</si>
  <si>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</si>
  <si>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</si>
  <si>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</si>
  <si>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</si>
  <si>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</si>
  <si>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</si>
  <si>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</si>
  <si>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</si>
  <si>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</si>
  <si>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</si>
  <si>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</si>
  <si>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</si>
  <si>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</si>
  <si>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</si>
  <si>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</si>
  <si>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</si>
  <si>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</si>
  <si>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</si>
  <si>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</si>
  <si>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</si>
  <si>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</si>
  <si>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</si>
  <si>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</si>
  <si>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</si>
  <si>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</si>
  <si>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</si>
  <si>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</si>
  <si>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</si>
  <si>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</si>
  <si>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</si>
  <si>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</si>
  <si>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</si>
  <si>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</si>
  <si>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</si>
  <si>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</si>
  <si>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</si>
  <si>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</si>
  <si>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</si>
  <si>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</si>
  <si>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</si>
  <si>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</si>
  <si>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</si>
  <si>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</si>
  <si>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</si>
  <si>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</si>
  <si>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</si>
  <si>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</si>
  <si>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</si>
  <si>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</si>
  <si>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</si>
  <si>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</si>
  <si>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</si>
  <si>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</si>
  <si>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</si>
  <si>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</si>
  <si>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</si>
  <si>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</si>
  <si>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</si>
  <si>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</si>
  <si>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</si>
  <si>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</si>
  <si>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</si>
  <si>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</si>
  <si>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</si>
  <si>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</si>
  <si>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</si>
  <si>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</si>
  <si>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</si>
  <si>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</si>
  <si>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</si>
  <si>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</si>
  <si>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</si>
  <si>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</si>
  <si>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</si>
  <si>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</si>
  <si>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</si>
  <si>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</si>
  <si>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</si>
  <si>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</si>
  <si>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</si>
  <si>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</si>
  <si>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</si>
  <si>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</si>
  <si>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</si>
  <si>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</si>
  <si>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</si>
  <si>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</si>
  <si>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</si>
  <si>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</si>
  <si>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</si>
  <si>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</si>
  <si>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</si>
  <si>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</si>
  <si>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</si>
  <si>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</si>
  <si>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</si>
  <si>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</si>
  <si>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</si>
  <si>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</si>
  <si>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</si>
  <si>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</si>
  <si>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</si>
  <si>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</si>
  <si>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</si>
  <si>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</si>
  <si>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</si>
  <si>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</si>
  <si>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</si>
  <si>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</si>
  <si>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</si>
  <si>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</si>
  <si>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</si>
  <si>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</si>
  <si>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</si>
  <si>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</si>
  <si>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</si>
  <si>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</si>
  <si>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</si>
  <si>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</si>
  <si>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</si>
  <si>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</si>
  <si>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</si>
  <si>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</si>
  <si>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</si>
  <si>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</si>
  <si>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</si>
  <si>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</si>
  <si>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</si>
  <si>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</si>
  <si>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</si>
  <si>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</si>
  <si>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</si>
  <si>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</si>
  <si>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</si>
  <si>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</si>
  <si>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</si>
  <si>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</si>
  <si>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</si>
  <si>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</si>
  <si>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</si>
  <si>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</si>
  <si>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</si>
  <si>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</si>
  <si>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</si>
  <si>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</si>
  <si>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</si>
  <si>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</si>
  <si>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</si>
  <si>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</si>
  <si>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</si>
  <si>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</si>
  <si>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</si>
  <si>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</si>
  <si>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</si>
  <si>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</si>
  <si>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</si>
  <si>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</si>
  <si>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</si>
  <si>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</si>
  <si>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</si>
  <si>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</si>
  <si>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</si>
  <si>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</si>
  <si>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</si>
  <si>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</si>
  <si>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</si>
  <si>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</si>
  <si>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</si>
  <si>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</si>
  <si>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</si>
  <si>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</si>
  <si>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</si>
  <si>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</si>
  <si>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</si>
  <si>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</si>
  <si>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</si>
  <si>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</si>
  <si>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</si>
  <si>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</si>
  <si>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</si>
  <si>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</si>
  <si>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</si>
  <si>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</si>
  <si>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</si>
  <si>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</si>
  <si>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</si>
  <si>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</si>
  <si>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</si>
  <si>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</si>
  <si>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</si>
  <si>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</si>
  <si>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</si>
  <si>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</si>
  <si>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</si>
  <si>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</si>
  <si>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</si>
  <si>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</si>
  <si>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</si>
  <si>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</si>
  <si>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</si>
  <si>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</si>
  <si>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</si>
  <si>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</si>
  <si>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</si>
  <si>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</si>
  <si>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</si>
  <si>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</si>
  <si>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</si>
  <si>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</si>
  <si>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</si>
  <si>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</si>
  <si>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</si>
  <si>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</si>
  <si>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</si>
  <si>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</si>
  <si>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</si>
  <si>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</si>
  <si>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</si>
  <si>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</si>
  <si>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</si>
  <si>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</si>
  <si>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</si>
  <si>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</si>
  <si>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</si>
  <si>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</si>
  <si>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</si>
  <si>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</si>
  <si>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</si>
  <si>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</si>
  <si>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</si>
  <si>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</si>
  <si>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</si>
  <si>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</si>
  <si>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</si>
  <si>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</si>
  <si>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</si>
  <si>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</si>
  <si>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</si>
  <si>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</si>
  <si>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</si>
  <si>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</si>
  <si>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</si>
  <si>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</si>
  <si>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</si>
  <si>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</si>
  <si>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</si>
  <si>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</si>
  <si>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</si>
  <si>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</si>
  <si>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</si>
  <si>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</si>
  <si>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</si>
  <si>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</si>
  <si>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</si>
  <si>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</si>
  <si>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</si>
  <si>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</si>
  <si>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</si>
  <si>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</si>
  <si>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</si>
  <si>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</si>
  <si>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</si>
  <si>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</si>
  <si>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</si>
  <si>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</si>
  <si>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</si>
  <si>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</si>
  <si>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</si>
  <si>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</si>
  <si>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</si>
  <si>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</si>
  <si>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</si>
  <si>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</si>
  <si>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</si>
  <si>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</si>
  <si>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</si>
  <si>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</si>
  <si>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</si>
  <si>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</si>
  <si>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</si>
  <si>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</si>
  <si>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</si>
  <si>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</si>
  <si>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</si>
  <si>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</si>
  <si>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</si>
  <si>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</si>
  <si>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</si>
  <si>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</si>
  <si>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</si>
  <si>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</si>
  <si>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</si>
  <si>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</si>
  <si>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</si>
  <si>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</si>
  <si>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</si>
  <si>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</si>
  <si>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</si>
  <si>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</si>
  <si>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</si>
  <si>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</si>
  <si>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</si>
  <si>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</si>
  <si>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</si>
  <si>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</si>
  <si>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</si>
  <si>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</si>
  <si>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</si>
  <si>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</si>
  <si>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</si>
  <si>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</si>
  <si>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</si>
  <si>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</si>
  <si>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</si>
  <si>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</si>
  <si>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</si>
  <si>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</si>
  <si>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</si>
  <si>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</si>
  <si>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</si>
  <si>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</si>
  <si>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</si>
  <si>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</si>
  <si>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</si>
  <si>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</si>
  <si>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</si>
  <si>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</si>
  <si>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</si>
  <si>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</si>
  <si>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</si>
  <si>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</si>
  <si>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</si>
  <si>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</si>
  <si>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</si>
  <si>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</si>
  <si>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</si>
  <si>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</si>
  <si>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</si>
  <si>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</si>
  <si>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</si>
  <si>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</si>
  <si>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</si>
  <si>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</si>
  <si>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</si>
  <si>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</si>
  <si>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</si>
  <si>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</si>
  <si>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</si>
  <si>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</si>
  <si>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</si>
  <si>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</si>
  <si>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</si>
  <si>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</si>
  <si>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</si>
  <si>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</si>
  <si>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</si>
  <si>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</si>
  <si>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</si>
  <si>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</si>
  <si>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</si>
  <si>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</si>
  <si>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</si>
  <si>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</si>
  <si>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</si>
  <si>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</si>
  <si>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</si>
  <si>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</si>
  <si>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</si>
  <si>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</si>
  <si>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</si>
  <si>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</si>
  <si>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</si>
  <si>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</si>
  <si>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</si>
  <si>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</si>
  <si>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</si>
  <si>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</si>
  <si>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</si>
  <si>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</si>
  <si>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</si>
  <si>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</si>
  <si>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</si>
  <si>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</si>
  <si>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</si>
  <si>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</si>
  <si>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</si>
  <si>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</si>
  <si>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</si>
  <si>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</si>
  <si>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</si>
  <si>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</si>
  <si>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</si>
  <si>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</si>
  <si>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</si>
  <si>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</si>
  <si>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</si>
  <si>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</si>
  <si>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</si>
  <si>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</si>
  <si>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</si>
  <si>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</si>
  <si>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</si>
  <si>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</si>
  <si>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</si>
  <si>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</si>
  <si>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</si>
  <si>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</si>
  <si>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</si>
  <si>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</si>
  <si>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</si>
  <si>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</si>
  <si>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</si>
  <si>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</si>
  <si>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</si>
  <si>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</si>
  <si>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</si>
  <si>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</si>
  <si>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</si>
  <si>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</si>
  <si>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</si>
  <si>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</si>
  <si>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</si>
  <si>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</si>
  <si>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</si>
  <si>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</si>
  <si>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</si>
  <si>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</si>
  <si>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</si>
  <si>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</si>
  <si>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</si>
  <si>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</si>
  <si>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</si>
  <si>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</si>
  <si>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</si>
  <si>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</si>
  <si>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</si>
  <si>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</si>
  <si>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</si>
  <si>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</si>
  <si>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</si>
  <si>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</si>
  <si>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</si>
  <si>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</si>
  <si>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</si>
  <si>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</si>
  <si>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</si>
  <si>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</si>
  <si>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</si>
  <si>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</si>
  <si>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</si>
  <si>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</si>
  <si>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</si>
  <si>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</si>
  <si>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</si>
  <si>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</si>
  <si>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</si>
  <si>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</si>
  <si>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</si>
  <si>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</si>
  <si>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</si>
  <si>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</si>
  <si>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</si>
  <si>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</si>
  <si>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</si>
  <si>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</si>
  <si>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</si>
  <si>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</si>
  <si>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</si>
  <si>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</si>
  <si>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</si>
  <si>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</si>
  <si>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</si>
  <si>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</si>
  <si>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</si>
  <si>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</si>
  <si>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</si>
  <si>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</si>
  <si>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</si>
  <si>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</si>
  <si>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</si>
  <si>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</si>
  <si>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</si>
  <si>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</si>
  <si>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</si>
  <si>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</si>
  <si>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</si>
  <si>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</si>
  <si>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</si>
  <si>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</si>
  <si>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</si>
  <si>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</si>
  <si>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</si>
  <si>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</si>
  <si>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</si>
  <si>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</si>
  <si>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</si>
  <si>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</si>
  <si>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</si>
  <si>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</si>
  <si>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</si>
  <si>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</si>
  <si>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</si>
  <si>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</si>
  <si>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</si>
  <si>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</si>
  <si>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</si>
  <si>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</si>
  <si>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</si>
  <si>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</si>
  <si>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</si>
  <si>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</si>
  <si>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</si>
  <si>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</si>
  <si>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</si>
  <si>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</si>
  <si>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</si>
  <si>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</si>
  <si>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</si>
  <si>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</si>
  <si>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</si>
  <si>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</si>
  <si>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</si>
  <si>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</si>
  <si>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</si>
  <si>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</si>
  <si>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</si>
  <si>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</si>
  <si>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</si>
  <si>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</si>
  <si>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</si>
  <si>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</si>
  <si>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</si>
  <si>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</si>
  <si>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</si>
  <si>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</si>
  <si>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</si>
  <si>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</si>
  <si>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</si>
  <si>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</si>
  <si>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</si>
  <si>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</si>
  <si>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</si>
  <si>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</si>
  <si>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</si>
  <si>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</si>
  <si>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</si>
  <si>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</si>
  <si>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</si>
  <si>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</si>
  <si>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</si>
  <si>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</si>
  <si>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</si>
  <si>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</si>
  <si>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</si>
  <si>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</si>
  <si>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</si>
  <si>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</si>
  <si>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</si>
  <si>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</si>
  <si>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</si>
  <si>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</si>
  <si>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</si>
  <si>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</si>
  <si>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</si>
  <si>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</si>
  <si>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</si>
  <si>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</si>
  <si>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</si>
  <si>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</si>
  <si>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</si>
  <si>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</si>
  <si>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</si>
  <si>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</si>
  <si>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</si>
  <si>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</si>
  <si>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</si>
  <si>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</si>
  <si>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</si>
  <si>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</si>
  <si>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</si>
  <si>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</si>
  <si>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</si>
  <si>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</si>
  <si>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</si>
  <si>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</si>
  <si>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</si>
  <si>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</si>
  <si>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</si>
  <si>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</si>
  <si>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</si>
  <si>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</si>
  <si>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</si>
  <si>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</si>
  <si>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</si>
  <si>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</si>
  <si>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</si>
  <si>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</si>
  <si>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</si>
  <si>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</si>
  <si>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</si>
  <si>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</si>
  <si>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</si>
  <si>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</si>
  <si>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</si>
  <si>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</si>
  <si>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</si>
  <si>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</si>
  <si>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</si>
  <si>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</si>
  <si>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</si>
  <si>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</si>
  <si>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</si>
  <si>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</si>
  <si>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</si>
  <si>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</si>
  <si>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</si>
  <si>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</si>
  <si>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</si>
  <si>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</si>
  <si>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</si>
  <si>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</si>
  <si>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</si>
  <si>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</si>
  <si>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</si>
  <si>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</si>
  <si>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</si>
  <si>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</si>
  <si>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</si>
  <si>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</si>
  <si>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</si>
  <si>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</si>
  <si>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</si>
  <si>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</si>
  <si>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</si>
  <si>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</si>
  <si>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</si>
  <si>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</si>
  <si>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</si>
  <si>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</si>
  <si>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</si>
  <si>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</si>
  <si>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</si>
  <si>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</si>
  <si>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</si>
  <si>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</si>
  <si>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</si>
  <si>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</si>
  <si>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</si>
  <si>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</si>
  <si>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</si>
  <si>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</si>
  <si>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</si>
  <si>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</si>
  <si>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</si>
  <si>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</si>
  <si>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</si>
  <si>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</si>
  <si>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</si>
  <si>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</si>
  <si>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</si>
  <si>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</si>
  <si>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</si>
  <si>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</si>
  <si>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</si>
  <si>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</si>
  <si>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</si>
  <si>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</si>
  <si>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</si>
  <si>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</si>
  <si>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</si>
  <si>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</si>
  <si>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</si>
  <si>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</si>
  <si>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</si>
  <si>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</si>
  <si>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</si>
  <si>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</si>
  <si>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</si>
  <si>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</si>
  <si>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</si>
  <si>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</si>
  <si>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</si>
  <si>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</si>
  <si>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</si>
  <si>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</si>
  <si>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</si>
  <si>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</si>
  <si>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</si>
  <si>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</si>
  <si>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</si>
  <si>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</si>
  <si>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</si>
  <si>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</si>
  <si>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</si>
  <si>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</si>
  <si>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</si>
  <si>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</si>
  <si>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</si>
  <si>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</si>
  <si>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</si>
  <si>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</si>
  <si>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</si>
  <si>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</si>
  <si>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</si>
  <si>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</si>
  <si>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</si>
  <si>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</si>
  <si>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</si>
  <si>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</si>
  <si>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</si>
  <si>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</si>
  <si>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</si>
  <si>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</si>
  <si>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</si>
  <si>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</si>
  <si>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</si>
  <si>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</si>
  <si>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</si>
  <si>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</si>
  <si>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</si>
  <si>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</si>
  <si>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</si>
  <si>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</si>
  <si>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</si>
  <si>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</si>
  <si>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</si>
  <si>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</si>
  <si>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</si>
  <si>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</si>
  <si>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</si>
  <si>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</si>
  <si>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</si>
  <si>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</si>
  <si>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</si>
  <si>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</si>
  <si>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</si>
  <si>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</si>
  <si>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</si>
  <si>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</si>
  <si>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</si>
  <si>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</si>
  <si>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</si>
  <si>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</si>
  <si>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</si>
  <si>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</si>
  <si>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</si>
  <si>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</si>
  <si>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</si>
  <si>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</si>
  <si>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</si>
  <si>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</si>
  <si>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</si>
  <si>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</si>
  <si>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</si>
  <si>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</si>
  <si>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</si>
  <si>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</si>
  <si>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</si>
  <si>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</si>
  <si>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</si>
  <si>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</si>
  <si>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</si>
  <si>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</si>
  <si>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</si>
  <si>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</si>
  <si>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</si>
  <si>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</si>
  <si>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</si>
  <si>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</si>
  <si>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</si>
  <si>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</si>
  <si>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</si>
  <si>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</si>
  <si>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</si>
  <si>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</si>
  <si>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</si>
  <si>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</si>
  <si>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</si>
  <si>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</si>
  <si>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</si>
  <si>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</si>
  <si>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</si>
  <si>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</si>
  <si>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</si>
  <si>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</si>
  <si>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</si>
  <si>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</si>
  <si>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</si>
  <si>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</si>
  <si>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</si>
  <si>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</si>
  <si>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</si>
  <si>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</si>
  <si>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</si>
  <si>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</si>
  <si>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</si>
  <si>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</si>
  <si>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</si>
  <si>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</si>
  <si>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</si>
  <si>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</si>
  <si>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</si>
  <si>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</si>
  <si>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</si>
  <si>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</si>
  <si>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</si>
  <si>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</si>
  <si>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</si>
  <si>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</si>
  <si>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</si>
  <si>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</si>
  <si>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</si>
  <si>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</si>
  <si>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</si>
  <si>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</si>
  <si>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</si>
  <si>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</si>
  <si>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</si>
  <si>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</si>
  <si>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</si>
  <si>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</si>
  <si>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</si>
  <si>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</si>
  <si>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</si>
  <si>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</si>
  <si>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</si>
  <si>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</si>
  <si>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</si>
  <si>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</si>
  <si>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</si>
  <si>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</si>
  <si>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</si>
  <si>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</si>
  <si>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</si>
  <si>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</si>
  <si>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</si>
  <si>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</si>
  <si>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</si>
  <si>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</si>
  <si>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</si>
  <si>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</si>
  <si>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</si>
  <si>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</si>
  <si>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</si>
  <si>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</si>
  <si>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</si>
  <si>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</si>
  <si>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</si>
  <si>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</si>
  <si>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</si>
  <si>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</si>
  <si>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</si>
  <si>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</si>
  <si>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</si>
  <si>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</si>
  <si>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</si>
  <si>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</si>
  <si>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</si>
  <si>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</si>
  <si>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</si>
  <si>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</si>
  <si>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</si>
  <si>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</si>
  <si>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</si>
  <si>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</si>
  <si>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</si>
  <si>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</si>
  <si>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</si>
  <si>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</si>
  <si>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</si>
  <si>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</si>
  <si>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</si>
  <si>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</si>
  <si>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</si>
  <si>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</si>
  <si>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</si>
  <si>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</si>
  <si>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</si>
  <si>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</si>
  <si>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</si>
  <si>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</si>
  <si>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</si>
  <si>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</si>
  <si>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</si>
  <si>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</si>
  <si>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</si>
  <si>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</si>
  <si>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</si>
  <si>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</si>
  <si>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</si>
  <si>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</si>
  <si>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</si>
  <si>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</si>
  <si>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</si>
  <si>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</si>
  <si>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</si>
  <si>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</si>
  <si>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</si>
  <si>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</si>
  <si>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</si>
  <si>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</si>
  <si>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</si>
  <si>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</si>
  <si>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</si>
  <si>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</si>
  <si>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</si>
  <si>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</si>
  <si>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</si>
  <si>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</si>
  <si>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</si>
  <si>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</si>
  <si>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</si>
  <si>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</si>
  <si>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</si>
  <si>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</si>
  <si>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</si>
  <si>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</si>
  <si>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</si>
  <si>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</si>
  <si>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</si>
  <si>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</si>
  <si>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</si>
  <si>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</si>
  <si>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</si>
  <si>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</si>
  <si>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</si>
  <si>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</si>
  <si>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</si>
  <si>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</si>
  <si>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</si>
  <si>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</si>
  <si>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</si>
  <si>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</si>
  <si>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</si>
  <si>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</si>
  <si>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</si>
  <si>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</si>
  <si>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</si>
  <si>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</si>
  <si>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</si>
  <si>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</si>
  <si>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</si>
  <si>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</si>
  <si>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</si>
  <si>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</si>
  <si>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</si>
  <si>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</si>
  <si>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</si>
  <si>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</si>
  <si>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</si>
  <si>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</si>
  <si>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</si>
  <si>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</si>
  <si>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</si>
  <si>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</si>
  <si>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</si>
  <si>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</si>
  <si>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</si>
  <si>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</si>
  <si>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</si>
  <si>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</si>
  <si>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</si>
  <si>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</si>
  <si>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</si>
  <si>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</si>
  <si>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</si>
  <si>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</si>
  <si>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</si>
  <si>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</si>
  <si>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</si>
  <si>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</si>
  <si>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</si>
  <si>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</si>
  <si>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</si>
  <si>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</si>
  <si>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</si>
  <si>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</si>
  <si>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</si>
  <si>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</si>
  <si>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</si>
  <si>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</si>
  <si>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</si>
  <si>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</si>
  <si>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</si>
  <si>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</si>
  <si>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</si>
  <si>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</si>
  <si>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</si>
  <si>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</si>
  <si>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</si>
  <si>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</si>
  <si>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</si>
  <si>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</si>
  <si>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</si>
  <si>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</si>
  <si>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</si>
  <si>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</si>
  <si>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</si>
  <si>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</si>
  <si>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</si>
  <si>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</si>
  <si>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</si>
  <si>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</si>
  <si>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</si>
  <si>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</si>
  <si>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</si>
  <si>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</si>
  <si>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</si>
  <si>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</si>
  <si>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</si>
  <si>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</si>
  <si>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</si>
  <si>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</si>
  <si>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</si>
  <si>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</si>
  <si>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</si>
  <si>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</si>
  <si>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</si>
  <si>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</si>
  <si>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</si>
  <si>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</si>
  <si>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</si>
  <si>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</si>
  <si>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</si>
  <si>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</si>
  <si>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</si>
  <si>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</si>
  <si>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</si>
  <si>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</si>
  <si>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</si>
  <si>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</si>
  <si>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</si>
  <si>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</si>
  <si>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</si>
  <si>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</si>
  <si>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</si>
  <si>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</si>
  <si>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</si>
  <si>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</si>
  <si>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</si>
  <si>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</si>
  <si>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</si>
  <si>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</si>
  <si>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</si>
  <si>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</si>
  <si>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</si>
  <si>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</si>
  <si>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</si>
  <si>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</si>
  <si>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</si>
  <si>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</si>
  <si>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</si>
  <si>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</si>
  <si>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</si>
  <si>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</si>
  <si>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</si>
  <si>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</si>
  <si>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</si>
  <si>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</si>
  <si>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</si>
  <si>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</si>
  <si>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</si>
  <si>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</si>
  <si>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</si>
  <si>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</si>
  <si>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</si>
  <si>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</si>
  <si>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</si>
  <si>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</si>
  <si>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</si>
  <si>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</si>
  <si>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</si>
  <si>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</si>
  <si>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</si>
  <si>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</si>
  <si>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</si>
  <si>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</si>
  <si>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</si>
  <si>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</si>
  <si>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</si>
  <si>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</si>
  <si>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</si>
  <si>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</si>
  <si>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</si>
  <si>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</si>
  <si>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</si>
  <si>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</si>
  <si>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</si>
  <si>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</si>
  <si>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</si>
  <si>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</si>
  <si>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</si>
  <si>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</si>
  <si>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</si>
  <si>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</si>
  <si>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</si>
  <si>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</si>
  <si>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</si>
  <si>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</si>
  <si>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</si>
  <si>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</si>
  <si>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</si>
  <si>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</si>
  <si>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</si>
  <si>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</si>
  <si>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</si>
  <si>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</si>
  <si>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</si>
  <si>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</si>
  <si>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</si>
  <si>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</si>
  <si>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</si>
  <si>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</si>
  <si>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</si>
  <si>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</si>
  <si>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</si>
  <si>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</si>
  <si>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</si>
  <si>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</si>
  <si>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</si>
  <si>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</si>
  <si>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</si>
  <si>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</si>
  <si>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</si>
  <si>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</si>
  <si>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</si>
  <si>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</si>
  <si>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</si>
  <si>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</si>
  <si>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</si>
  <si>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</si>
  <si>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</si>
  <si>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</si>
  <si>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</si>
  <si>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</si>
  <si>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</si>
  <si>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</si>
  <si>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</si>
  <si>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</si>
  <si>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</si>
  <si>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</si>
  <si>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</si>
  <si>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</si>
  <si>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</si>
  <si>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</si>
  <si>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</si>
  <si>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</si>
  <si>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</si>
  <si>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</si>
  <si>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</si>
  <si>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</si>
  <si>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</si>
  <si>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</si>
  <si>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</si>
  <si>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</si>
  <si>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</si>
  <si>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</si>
  <si>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</si>
  <si>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</si>
  <si>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</si>
  <si>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</si>
  <si>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</si>
  <si>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</si>
  <si>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</si>
  <si>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</si>
  <si>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</si>
  <si>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</si>
  <si>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</si>
  <si>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</si>
  <si>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</si>
  <si>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</si>
  <si>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</si>
  <si>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</si>
  <si>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</si>
  <si>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</si>
  <si>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</si>
  <si>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</si>
  <si>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</si>
  <si>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</si>
  <si>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</si>
  <si>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</si>
  <si>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</si>
  <si>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</si>
  <si>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</si>
  <si>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</si>
  <si>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</si>
  <si>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</si>
  <si>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</si>
  <si>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</si>
  <si>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</si>
  <si>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</si>
  <si>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</si>
  <si>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</si>
  <si>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</si>
  <si>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</si>
  <si>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</si>
  <si>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</si>
  <si>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</si>
  <si>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</si>
  <si>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</si>
  <si>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</si>
  <si>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</si>
  <si>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</si>
  <si>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</si>
  <si>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</si>
  <si>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</si>
  <si>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</si>
  <si>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</si>
  <si>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</si>
  <si>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</si>
  <si>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</si>
  <si>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</si>
  <si>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</si>
  <si>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</si>
  <si>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</si>
  <si>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</si>
  <si>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</si>
  <si>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</si>
  <si>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</si>
  <si>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</si>
  <si>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</si>
  <si>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</si>
  <si>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</si>
  <si>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</si>
  <si>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</si>
  <si>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</si>
  <si>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</si>
  <si>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</si>
  <si>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</si>
  <si>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</si>
  <si>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</si>
  <si>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</si>
  <si>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</si>
  <si>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</si>
  <si>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</si>
  <si>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</si>
  <si>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</si>
  <si>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</si>
  <si>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</si>
  <si>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</si>
  <si>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</si>
  <si>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</si>
  <si>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</si>
  <si>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</si>
  <si>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</si>
  <si>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</si>
  <si>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</si>
  <si>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</si>
  <si>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</si>
  <si>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</si>
  <si>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</si>
  <si>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</si>
  <si>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</si>
  <si>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</si>
  <si>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</si>
  <si>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</si>
  <si>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</si>
  <si>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</si>
  <si>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</si>
  <si>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</si>
  <si>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</si>
  <si>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</si>
  <si>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</si>
  <si>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</si>
  <si>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</si>
  <si>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</si>
  <si>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</si>
  <si>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</si>
  <si>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</si>
  <si>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</si>
  <si>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</si>
  <si>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</si>
  <si>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</si>
  <si>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</si>
  <si>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</si>
  <si>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</si>
  <si>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</si>
  <si>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</si>
  <si>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</si>
  <si>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</si>
  <si>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</si>
  <si>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</si>
  <si>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</si>
  <si>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</si>
  <si>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</si>
  <si>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</si>
  <si>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</si>
  <si>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</si>
  <si>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</si>
  <si>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</si>
  <si>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</si>
  <si>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</si>
  <si>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</si>
  <si>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</si>
  <si>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</si>
  <si>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</si>
  <si>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</si>
  <si>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</si>
  <si>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</si>
  <si>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</si>
  <si>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</si>
  <si>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</si>
  <si>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</si>
  <si>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</si>
  <si>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</si>
  <si>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</si>
  <si>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</si>
  <si>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</si>
  <si>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</si>
  <si>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</si>
  <si>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</si>
  <si>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</si>
  <si>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</si>
  <si>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</si>
  <si>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</si>
  <si>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</si>
  <si>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</si>
  <si>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</si>
  <si>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</si>
  <si>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</si>
  <si>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</si>
  <si>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</si>
  <si>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</si>
  <si>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</si>
  <si>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</si>
  <si>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</si>
  <si>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</si>
  <si>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</si>
  <si>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</si>
  <si>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</si>
  <si>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</si>
  <si>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</si>
  <si>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</si>
  <si>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</si>
  <si>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</si>
  <si>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</si>
  <si>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</si>
  <si>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</si>
  <si>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</si>
  <si>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</si>
  <si>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</si>
  <si>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</si>
  <si>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</si>
  <si>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</si>
  <si>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</si>
  <si>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</si>
  <si>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</si>
  <si>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</si>
  <si>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</si>
  <si>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</si>
  <si>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</si>
  <si>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</si>
  <si>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</si>
  <si>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</si>
  <si>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</si>
  <si>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</si>
  <si>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</si>
  <si>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</si>
  <si>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</si>
  <si>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</si>
  <si>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</si>
  <si>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</si>
  <si>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</si>
  <si>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</si>
  <si>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</si>
  <si>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</si>
  <si>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</si>
  <si>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</si>
  <si>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</si>
  <si>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</si>
  <si>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</si>
  <si>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</si>
  <si>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</si>
  <si>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</si>
  <si>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</si>
  <si>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</si>
  <si>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</si>
  <si>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</si>
  <si>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</si>
  <si>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</si>
  <si>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</si>
  <si>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</si>
  <si>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</si>
  <si>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</si>
  <si>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</si>
  <si>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</si>
  <si>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</si>
  <si>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</si>
  <si>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</si>
  <si>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</si>
  <si>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</si>
  <si>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</si>
  <si>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</si>
  <si>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</si>
  <si>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</si>
  <si>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</si>
  <si>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</si>
  <si>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</si>
  <si>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</si>
  <si>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</si>
  <si>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</si>
  <si>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</si>
  <si>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</si>
  <si>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</si>
  <si>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</si>
  <si>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</si>
  <si>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</si>
  <si>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</si>
  <si>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</si>
  <si>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</si>
  <si>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</si>
  <si>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</si>
  <si>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</si>
  <si>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</si>
  <si>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</si>
  <si>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</si>
  <si>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</si>
  <si>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</si>
  <si>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</si>
  <si>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</si>
  <si>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</si>
  <si>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</si>
  <si>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</si>
  <si>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</si>
  <si>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</si>
  <si>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</si>
  <si>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</si>
  <si>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</si>
  <si>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</si>
  <si>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</si>
  <si>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</si>
  <si>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</si>
  <si>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</si>
  <si>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</si>
  <si>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</si>
  <si>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</si>
  <si>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</si>
  <si>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</si>
  <si>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</si>
  <si>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</si>
  <si>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</si>
  <si>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</si>
  <si>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</si>
  <si>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</si>
  <si>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</si>
  <si>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</si>
  <si>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</si>
  <si>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</si>
  <si>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</si>
  <si>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</si>
  <si>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</si>
  <si>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</si>
  <si>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</si>
  <si>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</si>
  <si>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</si>
  <si>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</si>
  <si>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</si>
  <si>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</si>
  <si>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</si>
  <si>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</si>
  <si>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</si>
  <si>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</si>
  <si>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</si>
  <si>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</si>
  <si>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</si>
  <si>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</si>
  <si>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</si>
  <si>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</si>
  <si>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</si>
  <si>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</si>
  <si>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</si>
  <si>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</si>
  <si>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</si>
  <si>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</si>
  <si>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</si>
  <si>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</si>
  <si>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</si>
  <si>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</si>
  <si>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</si>
  <si>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</si>
  <si>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</si>
  <si>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</si>
  <si>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</si>
  <si>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</si>
  <si>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</si>
  <si>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</si>
  <si>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</si>
  <si>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</si>
  <si>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</si>
  <si>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</si>
  <si>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</si>
  <si>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</si>
  <si>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</si>
  <si>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</si>
  <si>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</si>
  <si>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</si>
  <si>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</si>
  <si>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</si>
  <si>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</si>
  <si>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</si>
  <si>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</si>
  <si>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</si>
  <si>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</si>
  <si>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</si>
  <si>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</si>
  <si>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</si>
  <si>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</si>
  <si>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</si>
  <si>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</si>
  <si>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</si>
  <si>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</si>
  <si>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</si>
  <si>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</si>
  <si>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</si>
  <si>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</si>
  <si>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</si>
  <si>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</si>
  <si>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</si>
  <si>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</si>
  <si>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</si>
  <si>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</si>
  <si>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</si>
  <si>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</si>
  <si>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</si>
  <si>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</si>
  <si>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</si>
  <si>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</si>
  <si>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</si>
  <si>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</si>
  <si>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</si>
  <si>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</si>
  <si>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</si>
  <si>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</si>
  <si>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</si>
  <si>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</si>
  <si>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</si>
  <si>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</si>
  <si>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</si>
  <si>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</si>
  <si>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</si>
  <si>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</si>
  <si>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</si>
  <si>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</si>
  <si>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</si>
  <si>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</si>
  <si>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</si>
  <si>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</si>
  <si>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</si>
  <si>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</si>
  <si>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</si>
  <si>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</si>
  <si>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</si>
  <si>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</si>
  <si>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</si>
  <si>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</si>
  <si>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</si>
  <si>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</si>
  <si>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</si>
  <si>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</si>
  <si>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</si>
  <si>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</si>
  <si>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</si>
  <si>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</si>
  <si>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</si>
  <si>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</si>
  <si>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</si>
  <si>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</si>
  <si>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</si>
  <si>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</si>
  <si>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</si>
  <si>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</si>
  <si>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</si>
  <si>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</si>
  <si>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</si>
  <si>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</si>
  <si>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</si>
  <si>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</si>
  <si>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</si>
  <si>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</si>
  <si>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</si>
  <si>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</si>
  <si>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</si>
  <si>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</si>
  <si>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</si>
  <si>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</si>
  <si>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</si>
  <si>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</si>
  <si>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</si>
  <si>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</si>
  <si>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</si>
  <si>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</si>
  <si>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</si>
  <si>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</si>
  <si>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</si>
  <si>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</si>
  <si>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</si>
  <si>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</si>
  <si>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</si>
  <si>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</si>
  <si>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</si>
  <si>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</si>
  <si>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</si>
  <si>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</si>
  <si>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</si>
  <si>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</si>
  <si>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</si>
  <si>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</si>
  <si>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</si>
  <si>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</si>
  <si>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</si>
  <si>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</si>
  <si>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</si>
  <si>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</si>
  <si>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</si>
  <si>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</si>
  <si>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</si>
  <si>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</si>
  <si>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</si>
  <si>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</si>
  <si>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</si>
  <si>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</si>
  <si>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</si>
  <si>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</si>
  <si>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</si>
  <si>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</si>
  <si>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</si>
  <si>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</si>
  <si>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</si>
  <si>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</si>
  <si>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</si>
  <si>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</si>
  <si>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</si>
  <si>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</si>
  <si>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</si>
  <si>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</si>
  <si>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</si>
  <si>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</si>
  <si>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</si>
  <si>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</si>
  <si>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</si>
  <si>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</si>
  <si>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</si>
  <si>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</si>
  <si>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</si>
  <si>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</si>
  <si>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</si>
  <si>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</si>
  <si>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</si>
  <si>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</si>
  <si>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</si>
  <si>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</si>
  <si>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</si>
  <si>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</si>
  <si>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</si>
  <si>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</si>
  <si>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</si>
  <si>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</si>
  <si>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</si>
  <si>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</si>
  <si>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</si>
  <si>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</si>
  <si>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</si>
  <si>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</si>
  <si>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</si>
  <si>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</si>
  <si>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</si>
  <si>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</si>
  <si>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</si>
  <si>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</si>
  <si>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</si>
  <si>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</si>
  <si>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</si>
  <si>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</si>
  <si>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</si>
  <si>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</si>
  <si>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</si>
  <si>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</si>
  <si>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</si>
  <si>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</si>
  <si>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</si>
  <si>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</si>
  <si>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</si>
  <si>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</si>
  <si>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</si>
  <si>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</si>
  <si>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</si>
  <si>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</si>
  <si>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</si>
  <si>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</si>
  <si>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</si>
  <si>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</si>
  <si>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</si>
  <si>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</si>
  <si>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</si>
  <si>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</si>
  <si>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</si>
  <si>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</si>
  <si>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</si>
  <si>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</si>
  <si>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</si>
  <si>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</si>
  <si>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</si>
  <si>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</si>
  <si>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</si>
  <si>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</si>
  <si>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</si>
  <si>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</si>
  <si>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</si>
  <si>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</si>
  <si>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</si>
  <si>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</si>
  <si>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</si>
  <si>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</si>
  <si>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</si>
  <si>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</si>
  <si>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</si>
  <si>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</si>
  <si>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</si>
  <si>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</si>
  <si>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</si>
  <si>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</si>
  <si>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</si>
  <si>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</si>
  <si>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</si>
  <si>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</si>
  <si>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</si>
  <si>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</si>
  <si>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</si>
  <si>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</si>
  <si>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</si>
  <si>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</si>
  <si>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</si>
  <si>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</si>
  <si>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</si>
  <si>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</si>
  <si>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</si>
  <si>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</si>
  <si>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</si>
  <si>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</si>
  <si>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</si>
  <si>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</si>
  <si>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</si>
  <si>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</si>
  <si>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</si>
  <si>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</si>
  <si>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</si>
  <si>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</si>
  <si>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</si>
  <si>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</si>
  <si>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</si>
  <si>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</si>
  <si>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</si>
  <si>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</si>
  <si>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</si>
  <si>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</si>
  <si>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</si>
  <si>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</si>
  <si>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</si>
  <si>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</si>
  <si>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</si>
  <si>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</si>
  <si>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</si>
  <si>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</si>
  <si>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</si>
  <si>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</si>
  <si>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</si>
  <si>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</si>
  <si>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</si>
  <si>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</si>
  <si>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</si>
  <si>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</si>
  <si>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</si>
  <si>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</si>
  <si>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</si>
  <si>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</si>
  <si>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</si>
  <si>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</si>
  <si>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</si>
  <si>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</si>
  <si>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</si>
  <si>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</si>
  <si>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</si>
  <si>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</si>
  <si>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</si>
  <si>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</si>
  <si>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</si>
  <si>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</si>
  <si>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</si>
  <si>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</si>
  <si>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</si>
  <si>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</si>
  <si>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</si>
  <si>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</si>
  <si>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</si>
  <si>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</si>
  <si>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</si>
  <si>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</si>
  <si>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</si>
  <si>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</si>
  <si>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</si>
  <si>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</si>
  <si>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</si>
  <si>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</si>
  <si>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</si>
  <si>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</si>
  <si>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</si>
  <si>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</si>
  <si>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</si>
  <si>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</si>
  <si>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</si>
  <si>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</si>
  <si>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</si>
  <si>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</si>
  <si>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</si>
  <si>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</si>
  <si>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</si>
  <si>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</si>
  <si>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</si>
  <si>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</si>
  <si>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</si>
  <si>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</si>
  <si>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</si>
  <si>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</si>
  <si>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</si>
  <si>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</si>
  <si>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</si>
  <si>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</si>
  <si>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</si>
  <si>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</si>
  <si>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</si>
  <si>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</si>
  <si>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</si>
  <si>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</si>
  <si>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</si>
  <si>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</si>
  <si>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</si>
  <si>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</si>
  <si>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</si>
  <si>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</si>
  <si>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</si>
  <si>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</si>
  <si>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</si>
  <si>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</si>
  <si>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</si>
  <si>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</si>
  <si>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</si>
  <si>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</si>
  <si>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</si>
  <si>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</si>
  <si>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</si>
  <si>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</si>
  <si>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</si>
  <si>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</si>
  <si>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</si>
  <si>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</si>
  <si>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</si>
  <si>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</si>
  <si>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</si>
  <si>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</si>
  <si>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</si>
  <si>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</si>
  <si>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</si>
  <si>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</si>
  <si>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</si>
  <si>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</si>
  <si>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</si>
  <si>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</si>
  <si>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</si>
  <si>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</si>
  <si>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</si>
  <si>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</si>
  <si>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</si>
  <si>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</si>
  <si>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</si>
  <si>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</si>
  <si>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</si>
  <si>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</si>
  <si>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</si>
  <si>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</si>
  <si>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</si>
  <si>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</si>
  <si>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</si>
  <si>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</si>
  <si>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</si>
  <si>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</si>
  <si>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</si>
  <si>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</si>
  <si>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</si>
  <si>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</si>
  <si>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</si>
  <si>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</si>
  <si>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</si>
  <si>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</si>
  <si>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</si>
  <si>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</si>
  <si>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</si>
  <si>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</si>
  <si>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</si>
  <si>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</si>
  <si>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</si>
  <si>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</si>
  <si>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</si>
  <si>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</si>
  <si>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</si>
  <si>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</si>
  <si>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</si>
  <si>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</si>
  <si>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</si>
  <si>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</si>
  <si>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</si>
  <si>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</si>
  <si>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</si>
  <si>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</si>
  <si>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</si>
  <si>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</si>
  <si>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</si>
  <si>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</si>
  <si>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</si>
  <si>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</si>
  <si>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</si>
  <si>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</si>
  <si>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</si>
  <si>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</si>
  <si>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</si>
  <si>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</si>
  <si>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</si>
  <si>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</si>
  <si>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</si>
  <si>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</si>
  <si>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</si>
  <si>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</si>
  <si>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</si>
  <si>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</si>
  <si>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</si>
  <si>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</si>
  <si>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</si>
  <si>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</si>
  <si>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</si>
  <si>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</si>
  <si>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</si>
  <si>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</si>
  <si>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</si>
  <si>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</si>
  <si>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</si>
  <si>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</si>
  <si>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</si>
  <si>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</si>
  <si>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</si>
  <si>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</si>
  <si>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</si>
  <si>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</si>
  <si>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</si>
  <si>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</si>
  <si>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</si>
  <si>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</si>
  <si>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</si>
  <si>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</si>
  <si>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</si>
  <si>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</si>
  <si>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</si>
  <si>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</si>
  <si>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</si>
  <si>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</si>
  <si>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</si>
  <si>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</si>
  <si>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</si>
  <si>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</si>
  <si>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</si>
  <si>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</si>
  <si>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</si>
  <si>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</si>
  <si>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</si>
  <si>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</si>
  <si>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</si>
  <si>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</si>
  <si>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</si>
  <si>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</si>
  <si>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</si>
  <si>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</si>
  <si>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</si>
  <si>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</si>
  <si>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</si>
  <si>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</si>
  <si>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</si>
  <si>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</si>
  <si>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</si>
  <si>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</si>
  <si>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</si>
  <si>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</si>
  <si>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</si>
  <si>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</si>
  <si>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</si>
  <si>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</si>
  <si>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</si>
  <si>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</si>
  <si>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</si>
  <si>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</si>
  <si>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</si>
  <si>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</si>
  <si>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</si>
  <si>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</si>
  <si>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</si>
  <si>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</si>
  <si>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</si>
  <si>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</si>
  <si>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</si>
  <si>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</si>
  <si>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</si>
  <si>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</si>
  <si>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</si>
  <si>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</si>
  <si>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</si>
  <si>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</si>
  <si>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</si>
  <si>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</si>
  <si>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</si>
  <si>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</si>
  <si>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</si>
  <si>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</si>
  <si>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</si>
  <si>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</si>
  <si>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</si>
  <si>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</si>
  <si>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</si>
  <si>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</si>
  <si>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</si>
  <si>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</si>
  <si>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</si>
  <si>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</si>
  <si>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</si>
  <si>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</si>
  <si>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</si>
  <si>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</si>
  <si>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</si>
  <si>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</si>
  <si>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</si>
  <si>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</si>
  <si>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</si>
  <si>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</si>
  <si>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</si>
  <si>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</si>
  <si>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</si>
  <si>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</si>
  <si>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</si>
  <si>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</si>
  <si>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</si>
  <si>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</si>
  <si>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</si>
  <si>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</si>
  <si>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</si>
  <si>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</si>
  <si>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</si>
  <si>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</si>
  <si>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</si>
  <si>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</si>
  <si>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</si>
  <si>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</si>
  <si>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</si>
  <si>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</si>
  <si>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</si>
  <si>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</si>
  <si>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</si>
  <si>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</si>
  <si>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</si>
  <si>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</si>
  <si>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</si>
  <si>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</si>
  <si>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</si>
  <si>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</si>
  <si>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</si>
  <si>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</si>
  <si>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</si>
  <si>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</si>
  <si>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</si>
  <si>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</si>
  <si>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</si>
  <si>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</si>
  <si>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</si>
  <si>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</si>
  <si>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</si>
  <si>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</si>
  <si>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</si>
  <si>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</si>
  <si>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</si>
  <si>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</si>
  <si>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</si>
  <si>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</si>
  <si>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</si>
  <si>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</si>
  <si>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</si>
  <si>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</si>
  <si>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</si>
  <si>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</si>
  <si>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</si>
  <si>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</si>
  <si>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</si>
  <si>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</si>
  <si>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</si>
  <si>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</si>
  <si>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</si>
  <si>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</si>
  <si>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</si>
  <si>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</si>
  <si>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</si>
  <si>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</si>
  <si>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</si>
  <si>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</si>
  <si>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</si>
  <si>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</si>
  <si>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</si>
  <si>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</si>
  <si>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</si>
  <si>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</si>
  <si>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</si>
  <si>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</si>
  <si>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</si>
  <si>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</si>
  <si>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</si>
  <si>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</si>
  <si>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</si>
  <si>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</si>
  <si>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</si>
  <si>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</si>
  <si>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</si>
  <si>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</si>
  <si>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</si>
  <si>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</si>
  <si>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</si>
  <si>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</si>
  <si>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</si>
  <si>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</si>
  <si>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</si>
  <si>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</si>
  <si>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</si>
  <si>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</si>
  <si>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</si>
  <si>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</si>
  <si>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</si>
  <si>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</si>
  <si>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</si>
  <si>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</si>
  <si>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</si>
  <si>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</si>
  <si>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</si>
  <si>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</si>
  <si>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</si>
  <si>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</si>
  <si>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</si>
  <si>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</si>
  <si>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</si>
  <si>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</si>
  <si>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</si>
  <si>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</si>
  <si>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</si>
  <si>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</si>
  <si>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</si>
  <si>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</si>
  <si>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</si>
  <si>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</si>
  <si>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</si>
  <si>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</si>
  <si>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</si>
  <si>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</si>
  <si>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</si>
  <si>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</si>
  <si>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</si>
  <si>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</si>
  <si>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</si>
  <si>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</si>
  <si>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</si>
  <si>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</si>
  <si>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</si>
  <si>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</si>
  <si>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</si>
  <si>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</si>
  <si>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</si>
  <si>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</si>
  <si>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</si>
  <si>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</si>
  <si>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</si>
  <si>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</si>
  <si>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</si>
  <si>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</si>
  <si>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</si>
  <si>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</si>
  <si>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</si>
  <si>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</si>
  <si>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</si>
  <si>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</si>
  <si>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</si>
  <si>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</si>
  <si>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</si>
  <si>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</si>
  <si>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</si>
  <si>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</si>
  <si>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</si>
  <si>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</si>
  <si>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</si>
  <si>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</si>
  <si>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</si>
  <si>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</si>
  <si>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</si>
  <si>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</si>
  <si>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</si>
  <si>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</si>
  <si>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</si>
  <si>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</si>
  <si>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</si>
  <si>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</si>
  <si>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</si>
  <si>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</si>
  <si>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</si>
  <si>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</si>
  <si>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</si>
  <si>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</si>
  <si>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</si>
  <si>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</si>
  <si>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</si>
  <si>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</si>
  <si>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</si>
  <si>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</si>
  <si>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</si>
  <si>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</si>
  <si>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</si>
  <si>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</si>
  <si>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</si>
  <si>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</si>
  <si>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</si>
  <si>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</si>
  <si>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</si>
  <si>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</si>
  <si>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</si>
  <si>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</si>
  <si>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</si>
  <si>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</si>
  <si>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</si>
  <si>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</si>
  <si>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</si>
  <si>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</si>
  <si>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</si>
  <si>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</si>
  <si>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</si>
  <si>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</si>
  <si>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</si>
  <si>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</si>
  <si>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</si>
  <si>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</si>
  <si>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</si>
  <si>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</si>
  <si>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</si>
  <si>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</si>
  <si>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</si>
  <si>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</si>
  <si>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</si>
  <si>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</si>
  <si>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</si>
  <si>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</si>
  <si>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</si>
  <si>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</si>
  <si>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</si>
  <si>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</si>
  <si>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</si>
  <si>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</si>
  <si>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</si>
  <si>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</si>
  <si>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</si>
  <si>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</si>
  <si>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</si>
  <si>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</si>
  <si>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</si>
  <si>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</si>
  <si>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</si>
  <si>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</si>
  <si>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</si>
  <si>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</si>
  <si>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</si>
  <si>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</si>
  <si>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</si>
  <si>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</si>
  <si>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</si>
  <si>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</si>
  <si>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</si>
  <si>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</si>
  <si>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</si>
  <si>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</si>
  <si>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</si>
  <si>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</si>
  <si>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</si>
  <si>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</si>
  <si>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</si>
  <si>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</si>
  <si>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</si>
  <si>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</si>
  <si>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</si>
  <si>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</si>
  <si>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</si>
  <si>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</si>
  <si>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</si>
  <si>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</si>
  <si>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</si>
  <si>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</si>
  <si>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</si>
  <si>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</si>
  <si>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</si>
  <si>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</si>
  <si>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</si>
  <si>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</si>
  <si>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</si>
  <si>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</si>
  <si>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</si>
  <si>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</si>
  <si>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</si>
  <si>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</si>
  <si>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</si>
  <si>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</si>
  <si>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</si>
  <si>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</si>
  <si>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</si>
  <si>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</si>
  <si>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</si>
  <si>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</si>
  <si>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</si>
  <si>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</si>
  <si>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</si>
  <si>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</si>
  <si>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</si>
  <si>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</si>
  <si>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</si>
  <si>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</si>
  <si>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</si>
  <si>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</si>
  <si>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</si>
  <si>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</si>
  <si>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</si>
  <si>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</si>
  <si>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</si>
  <si>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</si>
  <si>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</si>
  <si>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</si>
  <si>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</si>
  <si>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</si>
  <si>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</si>
  <si>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</si>
  <si>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</si>
  <si>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</si>
  <si>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</si>
  <si>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</si>
  <si>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</si>
  <si>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</si>
  <si>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</si>
  <si>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</si>
  <si>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</si>
  <si>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</si>
  <si>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</si>
  <si>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</si>
  <si>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</si>
  <si>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</si>
  <si>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</si>
  <si>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</si>
  <si>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</si>
  <si>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</si>
  <si>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</si>
  <si>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</si>
  <si>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</si>
  <si>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</si>
  <si>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</si>
  <si>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</si>
  <si>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</si>
  <si>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</si>
  <si>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</si>
  <si>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</si>
  <si>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</si>
  <si>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</si>
  <si>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</si>
  <si>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</si>
  <si>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</si>
  <si>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</si>
  <si>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</si>
  <si>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</si>
  <si>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</si>
  <si>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</si>
  <si>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</si>
  <si>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</si>
  <si>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</si>
  <si>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</si>
  <si>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</si>
  <si>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</si>
  <si>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</si>
  <si>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</si>
  <si>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</si>
  <si>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</si>
  <si>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</si>
  <si>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</si>
  <si>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</si>
  <si>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</si>
  <si>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</si>
  <si>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</si>
  <si>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</si>
  <si>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</si>
  <si>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</si>
  <si>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</si>
  <si>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</si>
  <si>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</si>
  <si>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</si>
  <si>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</si>
  <si>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</si>
  <si>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</si>
  <si>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</si>
  <si>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</si>
  <si>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</si>
  <si>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</si>
  <si>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</si>
  <si>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</si>
  <si>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</si>
  <si>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</si>
  <si>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</si>
  <si>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</si>
  <si>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</si>
  <si>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</si>
  <si>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</si>
  <si>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</si>
  <si>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</si>
  <si>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</si>
  <si>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</si>
  <si>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</si>
  <si>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</si>
  <si>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</si>
  <si>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</si>
  <si>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</si>
  <si>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</si>
  <si>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</si>
  <si>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</si>
  <si>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</si>
  <si>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</si>
  <si>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</si>
  <si>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</si>
  <si>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</si>
  <si>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</si>
  <si>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</si>
  <si>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</si>
  <si>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</si>
  <si>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</si>
  <si>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</si>
  <si>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</si>
  <si>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</si>
  <si>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</si>
  <si>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</si>
  <si>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</si>
  <si>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</si>
  <si>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</si>
  <si>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</si>
  <si>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</si>
  <si>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</si>
  <si>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</si>
  <si>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</si>
  <si>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</si>
  <si>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</si>
  <si>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</si>
  <si>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</si>
  <si>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</si>
  <si>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</si>
  <si>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</si>
  <si>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</si>
  <si>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</si>
  <si>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</si>
  <si>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</si>
  <si>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</si>
  <si>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</si>
  <si>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</si>
  <si>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</si>
  <si>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</si>
  <si>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</si>
  <si>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</si>
  <si>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</si>
  <si>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</si>
  <si>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</si>
  <si>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</si>
  <si>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</si>
  <si>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</si>
  <si>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</si>
  <si>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</si>
  <si>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</si>
  <si>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</si>
  <si>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</si>
  <si>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</si>
  <si>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</si>
  <si>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</si>
  <si>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</si>
  <si>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</si>
  <si>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</si>
  <si>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</si>
  <si>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</si>
  <si>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</si>
  <si>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</si>
  <si>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</si>
  <si>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</si>
  <si>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</si>
  <si>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</si>
  <si>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</si>
  <si>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</si>
  <si>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</si>
  <si>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</si>
  <si>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</si>
  <si>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</si>
  <si>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</si>
  <si>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</si>
  <si>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</si>
  <si>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</si>
  <si>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</si>
  <si>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</si>
  <si>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</si>
  <si>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</si>
  <si>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</si>
  <si>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</si>
  <si>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</si>
  <si>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</si>
  <si>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</si>
  <si>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</si>
  <si>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</si>
  <si>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</si>
  <si>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</si>
  <si>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</si>
  <si>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</si>
  <si>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</si>
  <si>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</si>
  <si>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</si>
  <si>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</si>
  <si>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</si>
  <si>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</si>
  <si>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</si>
  <si>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</si>
  <si>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</si>
  <si>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</si>
  <si>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</si>
  <si>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</si>
  <si>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</si>
  <si>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</si>
  <si>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</si>
  <si>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</si>
  <si>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</si>
  <si>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</si>
  <si>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</si>
  <si>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</si>
  <si>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</si>
  <si>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</si>
  <si>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</si>
  <si>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</si>
  <si>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</si>
  <si>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</si>
  <si>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</si>
  <si>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</si>
  <si>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</si>
  <si>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</si>
  <si>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</si>
  <si>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</si>
  <si>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</si>
  <si>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</si>
  <si>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</si>
  <si>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</si>
  <si>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</si>
  <si>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</si>
  <si>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</si>
  <si>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</si>
  <si>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</si>
  <si>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</si>
  <si>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</si>
  <si>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</si>
  <si>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</si>
  <si>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</si>
  <si>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</si>
  <si>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</si>
  <si>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</si>
  <si>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</si>
  <si>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</si>
  <si>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</si>
  <si>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</si>
  <si>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</si>
  <si>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</si>
  <si>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</si>
  <si>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</si>
  <si>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</si>
  <si>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</si>
  <si>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</si>
  <si>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</si>
  <si>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</si>
  <si>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</si>
  <si>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</si>
  <si>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</si>
  <si>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</si>
  <si>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</si>
  <si>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</si>
  <si>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</si>
  <si>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</si>
  <si>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</si>
  <si>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</si>
  <si>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</si>
  <si>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</si>
  <si>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</si>
  <si>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</si>
  <si>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</si>
  <si>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</si>
  <si>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</si>
  <si>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</si>
  <si>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</si>
  <si>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</si>
  <si>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</si>
  <si>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</si>
  <si>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</si>
  <si>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</si>
  <si>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</si>
  <si>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</si>
  <si>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</si>
  <si>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</si>
  <si>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</si>
  <si>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</si>
  <si>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</si>
  <si>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</si>
  <si>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</si>
  <si>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</si>
  <si>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</si>
  <si>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</si>
  <si>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</si>
  <si>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</si>
  <si>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</si>
  <si>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</si>
  <si>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</si>
  <si>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</si>
  <si>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</si>
  <si>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</si>
  <si>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</si>
  <si>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</si>
  <si>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</si>
  <si>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</si>
  <si>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</si>
  <si>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</si>
  <si>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</si>
  <si>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</si>
  <si>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</si>
  <si>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</si>
  <si>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</si>
  <si>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</si>
  <si>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</si>
  <si>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</si>
  <si>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</si>
  <si>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</si>
  <si>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</si>
  <si>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</si>
  <si>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</si>
  <si>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</si>
  <si>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</si>
  <si>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</si>
  <si>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</si>
  <si>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</si>
  <si>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</si>
  <si>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</si>
  <si>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</si>
  <si>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</si>
  <si>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</si>
  <si>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</si>
  <si>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</si>
  <si>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</si>
  <si>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</si>
  <si>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</si>
  <si>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</si>
  <si>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</si>
  <si>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</si>
  <si>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</si>
  <si>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</si>
  <si>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</si>
  <si>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</si>
  <si>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</si>
  <si>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</si>
  <si>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</si>
  <si>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</si>
  <si>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</si>
  <si>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</si>
  <si>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</si>
  <si>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</si>
  <si>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</si>
  <si>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</si>
  <si>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</si>
  <si>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</si>
  <si>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</si>
  <si>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</si>
  <si>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</si>
  <si>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</si>
  <si>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</si>
  <si>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</si>
  <si>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</si>
  <si>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</si>
  <si>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</si>
  <si>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</si>
  <si>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</si>
  <si>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</si>
  <si>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</si>
  <si>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</si>
  <si>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</si>
  <si>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</si>
  <si>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</si>
  <si>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</si>
  <si>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</si>
  <si>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</si>
  <si>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</si>
  <si>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</si>
  <si>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</si>
  <si>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</si>
  <si>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</si>
  <si>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</si>
  <si>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</si>
  <si>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</si>
  <si>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</si>
  <si>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</si>
  <si>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</si>
  <si>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</si>
  <si>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</si>
  <si>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</si>
  <si>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</si>
  <si>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</si>
  <si>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</si>
  <si>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</si>
  <si>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</si>
  <si>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</si>
  <si>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</si>
  <si>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</si>
  <si>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</si>
  <si>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</si>
  <si>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</si>
  <si>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</si>
  <si>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</si>
  <si>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</si>
  <si>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</si>
  <si>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</si>
  <si>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</si>
  <si>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</si>
  <si>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</si>
  <si>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</si>
  <si>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</si>
  <si>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</si>
  <si>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</si>
  <si>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</si>
  <si>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</si>
  <si>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</si>
  <si>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</si>
  <si>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</si>
  <si>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</si>
  <si>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</si>
  <si>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</si>
  <si>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</si>
  <si>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</si>
  <si>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</si>
  <si>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</si>
  <si>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</si>
  <si>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</si>
  <si>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</si>
  <si>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</si>
  <si>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</si>
  <si>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</si>
  <si>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</si>
  <si>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</si>
  <si>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</si>
  <si>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</si>
  <si>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</si>
  <si>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</si>
  <si>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</si>
  <si>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</si>
  <si>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</si>
  <si>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</si>
  <si>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</si>
  <si>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</si>
  <si>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</si>
  <si>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</si>
  <si>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</si>
  <si>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</si>
  <si>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</si>
  <si>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</si>
  <si>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</si>
  <si>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</si>
  <si>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</si>
  <si>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</si>
  <si>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</si>
  <si>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</si>
  <si>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</si>
  <si>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</si>
  <si>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</si>
  <si>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</si>
  <si>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</si>
  <si>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</si>
  <si>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</si>
  <si>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</si>
  <si>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</si>
  <si>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</si>
  <si>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</si>
  <si>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</si>
  <si>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</si>
  <si>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</si>
  <si>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</si>
  <si>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</si>
  <si>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</si>
  <si>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</si>
  <si>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</si>
  <si>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</si>
  <si>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</si>
  <si>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</si>
  <si>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</si>
  <si>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</si>
  <si>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</si>
  <si>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</si>
  <si>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</si>
  <si>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</si>
  <si>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</si>
  <si>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</si>
  <si>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</si>
  <si>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</si>
  <si>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</si>
  <si>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</si>
  <si>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</si>
  <si>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</si>
  <si>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</si>
  <si>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</si>
  <si>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</si>
  <si>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</si>
  <si>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</si>
  <si>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</si>
  <si>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</si>
  <si>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</si>
  <si>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</si>
  <si>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</si>
  <si>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</si>
  <si>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</si>
  <si>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</si>
  <si>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</si>
  <si>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</si>
  <si>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</si>
  <si>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</si>
  <si>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</si>
  <si>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</si>
  <si>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</si>
  <si>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</si>
  <si>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</si>
  <si>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</si>
  <si>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</si>
  <si>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</si>
  <si>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</si>
  <si>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</si>
  <si>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</si>
  <si>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</si>
  <si>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</si>
  <si>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</si>
  <si>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</si>
  <si>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</si>
  <si>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</si>
  <si>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</si>
  <si>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</si>
  <si>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</si>
  <si>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</si>
  <si>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</si>
  <si>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</si>
  <si>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</si>
  <si>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</si>
  <si>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</si>
  <si>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</si>
  <si>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</si>
  <si>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</si>
  <si>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</si>
  <si>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</si>
  <si>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</si>
  <si>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</si>
  <si>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</si>
  <si>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</si>
  <si>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</si>
  <si>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</si>
  <si>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</si>
  <si>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</si>
  <si>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</si>
  <si>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</si>
  <si>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</si>
  <si>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</si>
  <si>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</si>
  <si>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</si>
  <si>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</si>
  <si>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</si>
  <si>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</si>
  <si>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</si>
  <si>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</si>
  <si>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</si>
  <si>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</si>
  <si>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</si>
  <si>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</si>
  <si>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</si>
  <si>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</si>
  <si>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</si>
  <si>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</si>
  <si>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</si>
  <si>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</si>
  <si>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</si>
  <si>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</si>
  <si>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</si>
  <si>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</si>
  <si>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</si>
  <si>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</si>
  <si>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</si>
  <si>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</si>
  <si>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</si>
  <si>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</si>
  <si>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</si>
  <si>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</si>
  <si>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</si>
  <si>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</si>
  <si>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</si>
  <si>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</si>
  <si>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</si>
  <si>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</si>
  <si>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</si>
  <si>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</si>
  <si>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</si>
  <si>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</si>
  <si>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</si>
  <si>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</si>
  <si>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</si>
  <si>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</si>
  <si>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</si>
  <si>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</si>
  <si>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</si>
  <si>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</si>
  <si>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</si>
  <si>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</si>
  <si>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</si>
  <si>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</si>
  <si>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</si>
  <si>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</si>
  <si>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</si>
  <si>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</si>
  <si>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</si>
  <si>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</si>
  <si>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</si>
  <si>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</si>
  <si>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</si>
  <si>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</si>
  <si>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</si>
  <si>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</si>
  <si>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</si>
  <si>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</si>
  <si>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</si>
  <si>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</si>
  <si>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</si>
  <si>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</si>
  <si>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</si>
  <si>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</si>
  <si>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</si>
  <si>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</si>
  <si>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</si>
  <si>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</si>
  <si>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</si>
  <si>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</si>
  <si>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</si>
  <si>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</si>
  <si>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</si>
  <si>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</si>
  <si>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</si>
  <si>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</si>
  <si>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</si>
  <si>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</si>
  <si>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</si>
  <si>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</si>
  <si>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</si>
  <si>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</si>
  <si>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</si>
  <si>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</si>
  <si>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</si>
  <si>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</si>
  <si>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</si>
  <si>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</si>
  <si>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</si>
  <si>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</si>
  <si>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</si>
  <si>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</si>
  <si>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</si>
  <si>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</si>
  <si>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</si>
  <si>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</si>
  <si>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</si>
  <si>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</si>
  <si>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</si>
  <si>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</si>
  <si>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</si>
  <si>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</si>
  <si>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</si>
  <si>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</si>
  <si>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</si>
  <si>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</si>
  <si>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</si>
  <si>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</si>
  <si>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</si>
  <si>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</si>
  <si>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</si>
  <si>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</si>
  <si>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</si>
  <si>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</si>
  <si>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</si>
  <si>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</si>
  <si>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</si>
  <si>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</si>
  <si>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</si>
  <si>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</si>
  <si>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</si>
  <si>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</si>
  <si>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</si>
  <si>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</si>
  <si>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</si>
  <si>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</si>
  <si>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</si>
  <si>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</si>
  <si>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</si>
  <si>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</si>
  <si>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</si>
  <si>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</si>
  <si>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</si>
  <si>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</si>
  <si>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</si>
  <si>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</si>
  <si>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</si>
  <si>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</si>
  <si>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</si>
  <si>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</si>
  <si>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</si>
  <si>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</si>
  <si>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</si>
  <si>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</si>
  <si>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</si>
  <si>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</si>
  <si>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</si>
  <si>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</si>
  <si>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</si>
  <si>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</si>
  <si>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</si>
  <si>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</si>
  <si>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</si>
  <si>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</si>
  <si>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</si>
  <si>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</si>
  <si>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</si>
  <si>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</si>
  <si>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</si>
  <si>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</si>
  <si>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</si>
  <si>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</si>
  <si>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</si>
  <si>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</si>
  <si>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</si>
  <si>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</si>
  <si>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</si>
  <si>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</si>
  <si>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</si>
  <si>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</si>
  <si>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</si>
  <si>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</si>
  <si>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</si>
  <si>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</si>
  <si>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</si>
  <si>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</si>
  <si>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</si>
  <si>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</si>
  <si>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</si>
  <si>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</si>
  <si>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</si>
  <si>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</si>
  <si>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</si>
  <si>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</si>
  <si>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</si>
  <si>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</si>
  <si>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</si>
  <si>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</si>
  <si>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</si>
  <si>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</si>
  <si>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</si>
  <si>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</si>
  <si>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</si>
  <si>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</si>
  <si>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</si>
  <si>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</si>
  <si>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</si>
  <si>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</si>
  <si>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</si>
  <si>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</si>
  <si>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</si>
  <si>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</si>
  <si>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</si>
  <si>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</si>
  <si>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</si>
  <si>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</si>
  <si>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</si>
  <si>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</si>
  <si>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</si>
  <si>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</si>
  <si>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</si>
  <si>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</si>
  <si>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</si>
  <si>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</si>
  <si>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</si>
  <si>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</si>
  <si>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</si>
  <si>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</si>
  <si>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</si>
  <si>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</si>
  <si>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</si>
  <si>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</si>
  <si>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</si>
  <si>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</si>
  <si>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</si>
  <si>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</si>
  <si>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</si>
  <si>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</si>
  <si>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</si>
  <si>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</si>
  <si>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</si>
  <si>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</si>
  <si>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</si>
  <si>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</si>
  <si>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</si>
  <si>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</si>
  <si>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</si>
  <si>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</si>
  <si>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</si>
  <si>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</si>
  <si>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</si>
  <si>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</si>
  <si>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</si>
  <si>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</si>
  <si>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</si>
  <si>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</si>
  <si>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</si>
  <si>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</si>
  <si>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</si>
  <si>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</si>
  <si>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</si>
  <si>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</si>
  <si>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</si>
  <si>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</si>
  <si>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</si>
  <si>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</si>
  <si>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</si>
  <si>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</si>
  <si>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</si>
  <si>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</si>
  <si>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</si>
  <si>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</si>
  <si>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</si>
  <si>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</si>
  <si>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</si>
  <si>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</si>
  <si>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</si>
  <si>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</si>
  <si>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</si>
  <si>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</si>
  <si>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</si>
  <si>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</si>
  <si>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</si>
  <si>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</si>
  <si>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</si>
  <si>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</si>
  <si>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</si>
  <si>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</si>
  <si>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</si>
  <si>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</si>
  <si>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</si>
  <si>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</si>
  <si>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</si>
  <si>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</si>
  <si>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</si>
  <si>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</si>
  <si>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</si>
  <si>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</si>
  <si>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</si>
  <si>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</si>
  <si>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</si>
  <si>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</si>
  <si>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</si>
  <si>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</si>
  <si>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</si>
  <si>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</si>
  <si>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</si>
  <si>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</si>
  <si>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</si>
  <si>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</si>
  <si>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</si>
  <si>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</si>
  <si>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</si>
  <si>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</si>
  <si>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</si>
  <si>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</si>
  <si>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</si>
  <si>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</si>
  <si>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</si>
  <si>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</si>
  <si>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</si>
  <si>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</si>
  <si>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</si>
  <si>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</si>
  <si>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</si>
  <si>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</si>
  <si>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</si>
  <si>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</si>
  <si>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</si>
  <si>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</si>
  <si>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</si>
  <si>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</si>
  <si>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</si>
  <si>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</si>
  <si>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</si>
  <si>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</si>
  <si>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</si>
  <si>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</si>
  <si>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</si>
  <si>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</si>
  <si>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</si>
  <si>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</si>
  <si>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</si>
  <si>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</si>
  <si>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</si>
  <si>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</si>
  <si>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</si>
  <si>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</si>
  <si>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</si>
  <si>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</si>
  <si>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</si>
  <si>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</si>
  <si>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</si>
  <si>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</si>
  <si>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</si>
  <si>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</si>
  <si>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</si>
  <si>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</si>
  <si>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</si>
  <si>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</si>
  <si>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</si>
  <si>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</si>
  <si>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</si>
  <si>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</si>
  <si>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</si>
  <si>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</si>
  <si>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</si>
  <si>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</si>
  <si>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</si>
  <si>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</si>
  <si>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</si>
  <si>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</si>
  <si>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</si>
  <si>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</si>
  <si>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</si>
  <si>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</si>
  <si>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</si>
  <si>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</si>
  <si>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</si>
  <si>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</si>
  <si>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</si>
  <si>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</si>
  <si>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</si>
  <si>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</si>
  <si>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</si>
  <si>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</si>
  <si>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</si>
  <si>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</si>
  <si>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</si>
  <si>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</si>
  <si>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</si>
  <si>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</si>
  <si>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</si>
  <si>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</si>
  <si>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</si>
  <si>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</si>
  <si>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</si>
  <si>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</si>
  <si>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</si>
  <si>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</si>
  <si>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</si>
  <si>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</si>
  <si>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</si>
  <si>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</si>
  <si>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</si>
  <si>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</si>
  <si>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</si>
  <si>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</si>
  <si>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</si>
  <si>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</si>
  <si>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</si>
  <si>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</si>
  <si>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</si>
  <si>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</si>
  <si>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</si>
  <si>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</si>
  <si>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</si>
  <si>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</si>
  <si>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</si>
  <si>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</si>
  <si>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</si>
  <si>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</si>
  <si>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</si>
  <si>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</si>
  <si>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</si>
  <si>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</si>
  <si>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</si>
  <si>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</si>
  <si>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</si>
  <si>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</si>
  <si>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</si>
  <si>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</si>
  <si>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</si>
  <si>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</si>
  <si>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</si>
  <si>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</si>
  <si>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</si>
  <si>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</si>
  <si>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</si>
  <si>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</si>
  <si>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</si>
  <si>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</si>
  <si>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</si>
  <si>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</si>
  <si>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</si>
  <si>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</si>
  <si>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</si>
  <si>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</si>
  <si>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</si>
  <si>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</si>
  <si>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</si>
  <si>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</si>
  <si>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</si>
  <si>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</si>
  <si>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</si>
  <si>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</si>
  <si>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</si>
  <si>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</si>
  <si>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</si>
  <si>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</si>
  <si>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</si>
  <si>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</si>
  <si>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</si>
  <si>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</si>
  <si>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</si>
  <si>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</si>
  <si>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</si>
  <si>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</si>
  <si>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</si>
  <si>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</si>
  <si>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</si>
  <si>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</si>
  <si>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</si>
  <si>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</si>
  <si>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</si>
  <si>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</si>
  <si>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</si>
  <si>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</si>
  <si>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</si>
  <si>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</si>
  <si>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</si>
  <si>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</si>
  <si>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</si>
  <si>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</si>
  <si>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</si>
  <si>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</si>
  <si>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</si>
  <si>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</si>
  <si>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</si>
  <si>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</si>
  <si>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</si>
  <si>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</si>
  <si>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</si>
  <si>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</si>
  <si>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</si>
  <si>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</si>
  <si>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</si>
  <si>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</si>
  <si>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</si>
  <si>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</si>
  <si>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</si>
  <si>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</si>
  <si>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</si>
  <si>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</si>
  <si>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</si>
  <si>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</si>
  <si>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</si>
  <si>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</si>
  <si>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</si>
  <si>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</si>
  <si>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</si>
  <si>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</si>
  <si>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</si>
  <si>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</si>
  <si>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</si>
  <si>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</si>
  <si>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</si>
  <si>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</si>
  <si>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</si>
  <si>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</si>
  <si>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</si>
  <si>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</si>
  <si>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</si>
  <si>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</si>
  <si>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</si>
  <si>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</si>
  <si>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</si>
  <si>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</si>
  <si>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</si>
  <si>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</si>
  <si>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</si>
  <si>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</si>
  <si>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</si>
  <si>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</si>
  <si>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</si>
  <si>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</si>
  <si>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</si>
  <si>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</si>
  <si>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</si>
  <si>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</si>
  <si>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</si>
  <si>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</si>
  <si>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</si>
  <si>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</si>
  <si>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</si>
  <si>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</si>
  <si>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</si>
  <si>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</si>
  <si>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</si>
  <si>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</si>
  <si>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</si>
  <si>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</si>
  <si>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</si>
  <si>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</si>
  <si>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</si>
  <si>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</si>
  <si>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</si>
  <si>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</si>
  <si>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</si>
  <si>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</si>
  <si>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</si>
  <si>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</si>
  <si>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</si>
  <si>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</si>
  <si>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</si>
  <si>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</si>
  <si>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</si>
  <si>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</si>
  <si>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</si>
  <si>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</si>
  <si>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</si>
  <si>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</si>
  <si>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</si>
  <si>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</si>
  <si>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</si>
  <si>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</si>
  <si>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</si>
  <si>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</si>
  <si>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</si>
  <si>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</si>
  <si>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</si>
  <si>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</si>
  <si>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</si>
  <si>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</si>
  <si>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</si>
  <si>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</si>
  <si>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</si>
  <si>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</si>
  <si>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</si>
  <si>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</si>
  <si>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</si>
  <si>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</si>
  <si>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</si>
  <si>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</si>
  <si>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</si>
  <si>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</si>
  <si>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</si>
  <si>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</si>
  <si>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</si>
  <si>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</si>
  <si>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</si>
  <si>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</si>
  <si>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</si>
  <si>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</si>
  <si>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</si>
  <si>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</si>
  <si>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</si>
  <si>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</si>
  <si>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</si>
  <si>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</si>
  <si>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</si>
  <si>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</si>
  <si>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</si>
  <si>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</si>
  <si>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</si>
  <si>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</si>
  <si>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</si>
  <si>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</si>
  <si>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</si>
  <si>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</si>
  <si>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</si>
  <si>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</si>
  <si>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</si>
  <si>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</si>
  <si>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</si>
  <si>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</si>
  <si>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</si>
  <si>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</si>
  <si>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</si>
  <si>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</si>
  <si>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</si>
  <si>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</si>
  <si>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</si>
  <si>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</si>
  <si>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</si>
  <si>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</si>
  <si>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</si>
  <si>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</si>
  <si>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</si>
  <si>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</si>
  <si>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</si>
  <si>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</si>
  <si>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</si>
  <si>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</si>
  <si>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</si>
  <si>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</si>
  <si>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</si>
  <si>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</si>
  <si>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</si>
  <si>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</si>
  <si>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</si>
  <si>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</si>
  <si>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</si>
  <si>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</si>
  <si>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</si>
  <si>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</si>
  <si>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</si>
  <si>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</si>
  <si>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</si>
  <si>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</si>
  <si>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</si>
  <si>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</si>
  <si>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</si>
  <si>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</si>
  <si>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</si>
  <si>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</si>
  <si>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</si>
  <si>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</si>
  <si>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</si>
  <si>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</si>
  <si>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</si>
  <si>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</si>
  <si>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</si>
  <si>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</si>
  <si>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</si>
  <si>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</si>
  <si>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</si>
  <si>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</si>
  <si>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</si>
  <si>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</si>
  <si>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</si>
  <si>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</si>
  <si>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</si>
  <si>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</si>
  <si>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</si>
  <si>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</si>
  <si>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</si>
  <si>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</si>
  <si>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</si>
  <si>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</si>
  <si>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</si>
  <si>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</si>
  <si>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</si>
  <si>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</si>
  <si>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</si>
  <si>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</si>
  <si>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</si>
  <si>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</si>
  <si>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</si>
  <si>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</si>
  <si>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</si>
  <si>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</si>
  <si>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</si>
  <si>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</si>
  <si>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</si>
  <si>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</si>
  <si>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</si>
  <si>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</si>
  <si>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</si>
  <si>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</si>
  <si>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</si>
  <si>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</si>
  <si>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</si>
  <si>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</si>
  <si>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</si>
  <si>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</si>
  <si>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</si>
  <si>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</si>
  <si>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</si>
  <si>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</si>
  <si>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</si>
  <si>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</si>
  <si>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</si>
  <si>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</si>
  <si>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</si>
  <si>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</si>
  <si>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</si>
  <si>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</si>
  <si>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</si>
  <si>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</si>
  <si>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</si>
  <si>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</si>
  <si>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</si>
  <si>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</si>
  <si>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</si>
  <si>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</si>
  <si>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</si>
  <si>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</si>
  <si>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</si>
  <si>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</si>
  <si>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</si>
  <si>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</si>
  <si>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</si>
  <si>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</si>
  <si>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</si>
  <si>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</si>
  <si>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</si>
  <si>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</si>
  <si>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</si>
  <si>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</si>
  <si>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</si>
  <si>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</si>
  <si>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</si>
  <si>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</si>
  <si>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</si>
  <si>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</si>
  <si>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</si>
  <si>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</si>
  <si>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</si>
  <si>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</si>
  <si>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</si>
  <si>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</si>
  <si>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</si>
  <si>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</si>
  <si>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</si>
  <si>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</si>
  <si>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</si>
  <si>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</si>
  <si>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</si>
  <si>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</si>
  <si>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</si>
  <si>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</si>
  <si>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</si>
  <si>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</si>
  <si>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</si>
  <si>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</si>
  <si>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</si>
  <si>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</si>
  <si>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</si>
  <si>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</si>
  <si>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</si>
  <si>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</si>
  <si>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</si>
  <si>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</si>
  <si>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</si>
  <si>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</si>
  <si>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</si>
  <si>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</si>
  <si>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</si>
  <si>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</si>
  <si>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</si>
  <si>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</si>
  <si>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</si>
  <si>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</si>
  <si>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</si>
  <si>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</si>
  <si>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</si>
  <si>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</si>
  <si>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</si>
  <si>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</si>
  <si>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</si>
  <si>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</si>
  <si>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</si>
  <si>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</si>
  <si>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</si>
  <si>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</si>
  <si>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</si>
  <si>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</si>
  <si>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</si>
  <si>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</si>
  <si>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</si>
  <si>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</si>
  <si>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</si>
  <si>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</si>
  <si>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</si>
  <si>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</si>
  <si>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</si>
  <si>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</si>
  <si>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</si>
  <si>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</si>
  <si>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</si>
  <si>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</si>
  <si>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</si>
  <si>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</si>
  <si>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</si>
  <si>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</si>
  <si>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</si>
  <si>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</si>
  <si>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</si>
  <si>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</si>
  <si>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</si>
  <si>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</si>
  <si>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</si>
  <si>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</si>
  <si>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</si>
  <si>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</si>
  <si>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</si>
  <si>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</si>
  <si>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</si>
  <si>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</si>
  <si>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</si>
  <si>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</si>
  <si>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</si>
  <si>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</si>
  <si>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</si>
  <si>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</si>
  <si>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</si>
  <si>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</si>
  <si>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</si>
  <si>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</si>
  <si>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</si>
  <si>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</si>
  <si>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</si>
  <si>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</si>
  <si>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</si>
  <si>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</si>
  <si>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</si>
  <si>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</si>
  <si>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</si>
  <si>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</si>
  <si>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</si>
  <si>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</si>
  <si>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</si>
  <si>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</si>
  <si>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</si>
  <si>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</si>
  <si>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</si>
  <si>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</si>
  <si>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</si>
  <si>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</si>
  <si>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</si>
  <si>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</si>
  <si>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</si>
  <si>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</si>
  <si>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</si>
  <si>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</si>
  <si>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</si>
  <si>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</si>
  <si>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</si>
  <si>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</si>
  <si>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</si>
  <si>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</si>
  <si>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</si>
  <si>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</si>
  <si>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</si>
  <si>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</si>
  <si>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</si>
  <si>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</si>
  <si>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</si>
  <si>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</si>
  <si>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</si>
  <si>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</si>
  <si>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</si>
  <si>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</si>
  <si>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</si>
  <si>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</si>
  <si>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</si>
  <si>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</si>
  <si>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</si>
  <si>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</si>
  <si>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</si>
  <si>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</si>
  <si>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</si>
  <si>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</si>
  <si>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</si>
  <si>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</si>
  <si>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</si>
  <si>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</si>
  <si>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</si>
  <si>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</si>
  <si>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</si>
  <si>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</si>
  <si>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</si>
  <si>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</si>
  <si>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</si>
  <si>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</si>
  <si>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</si>
  <si>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</si>
  <si>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</si>
  <si>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</si>
  <si>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</si>
  <si>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</si>
  <si>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</si>
  <si>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</si>
  <si>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</si>
  <si>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</si>
  <si>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</si>
  <si>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</si>
  <si>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</si>
  <si>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</si>
  <si>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</si>
  <si>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</si>
  <si>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</si>
  <si>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</si>
  <si>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</si>
  <si>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</si>
  <si>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</si>
  <si>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</si>
  <si>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</si>
  <si>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</si>
  <si>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</si>
  <si>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</si>
  <si>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</si>
  <si>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</si>
  <si>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</si>
  <si>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</si>
  <si>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</si>
  <si>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</si>
  <si>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</si>
  <si>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</si>
  <si>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</si>
  <si>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</si>
  <si>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</si>
  <si>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</si>
  <si>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</si>
  <si>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</si>
  <si>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</si>
  <si>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</si>
  <si>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</si>
  <si>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</si>
  <si>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</si>
  <si>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</si>
  <si>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</si>
  <si>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</si>
  <si>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</si>
  <si>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</si>
  <si>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</si>
  <si>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</si>
  <si>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</si>
  <si>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</si>
  <si>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</si>
  <si>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</si>
  <si>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</si>
  <si>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</si>
  <si>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</si>
  <si>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</si>
  <si>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</si>
  <si>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</si>
  <si>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</si>
  <si>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</si>
  <si>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</si>
  <si>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</si>
  <si>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</si>
  <si>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</si>
  <si>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</si>
  <si>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</si>
  <si>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</si>
  <si>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</si>
  <si>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</si>
  <si>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</si>
  <si>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</si>
  <si>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</si>
  <si>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</si>
  <si>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</si>
  <si>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</si>
  <si>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</si>
  <si>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</si>
  <si>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</si>
  <si>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</si>
  <si>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</si>
  <si>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</si>
  <si>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</si>
  <si>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</si>
  <si>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</si>
  <si>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</si>
  <si>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</si>
  <si>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</si>
  <si>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</si>
  <si>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</si>
  <si>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</si>
  <si>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</si>
  <si>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</si>
  <si>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</si>
  <si>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</si>
  <si>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</si>
  <si>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</si>
  <si>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</si>
  <si>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</si>
  <si>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</si>
  <si>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</si>
  <si>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</si>
  <si>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</si>
  <si>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</si>
  <si>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</si>
  <si>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</si>
  <si>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</si>
  <si>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</si>
  <si>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</si>
  <si>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</si>
  <si>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</si>
  <si>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</si>
  <si>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</si>
  <si>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</si>
  <si>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</si>
  <si>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</si>
  <si>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</si>
  <si>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</si>
  <si>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</si>
  <si>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</si>
  <si>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</si>
  <si>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</si>
  <si>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</si>
  <si>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</si>
  <si>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</si>
  <si>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</si>
  <si>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</si>
  <si>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</si>
  <si>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</si>
  <si>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</si>
  <si>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</si>
  <si>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</si>
  <si>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</si>
  <si>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</si>
  <si>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</si>
  <si>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</si>
  <si>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</si>
  <si>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</si>
  <si>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</si>
  <si>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</si>
  <si>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</si>
  <si>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</si>
  <si>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</si>
  <si>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</si>
  <si>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</si>
  <si>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</si>
  <si>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</si>
  <si>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</si>
  <si>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</si>
  <si>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</si>
  <si>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</si>
  <si>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</si>
  <si>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</si>
  <si>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</si>
  <si>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</si>
  <si>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</si>
  <si>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</si>
  <si>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</si>
  <si>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</si>
  <si>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</si>
  <si>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</si>
  <si>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</si>
  <si>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</si>
  <si>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</si>
  <si>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</si>
  <si>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</si>
  <si>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</si>
  <si>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</si>
  <si>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</si>
  <si>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</si>
  <si>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</si>
  <si>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</si>
  <si>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</si>
  <si>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</si>
  <si>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</si>
  <si>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</si>
  <si>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</si>
  <si>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</si>
  <si>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</si>
  <si>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</si>
  <si>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</si>
  <si>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</si>
  <si>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</si>
  <si>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</si>
  <si>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</si>
  <si>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</si>
  <si>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</si>
  <si>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</si>
  <si>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</si>
  <si>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</si>
  <si>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</si>
  <si>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</si>
  <si>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</si>
  <si>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</si>
  <si>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</si>
  <si>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</si>
  <si>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</si>
  <si>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</si>
  <si>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</si>
  <si>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</si>
  <si>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</si>
  <si>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</si>
  <si>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</si>
  <si>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</si>
  <si>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</si>
  <si>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</si>
  <si>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</si>
  <si>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</si>
  <si>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</si>
  <si>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</si>
  <si>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</si>
  <si>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</si>
  <si>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</si>
  <si>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</si>
  <si>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</si>
  <si>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</si>
  <si>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</si>
  <si>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</si>
  <si>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</si>
  <si>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</si>
  <si>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</si>
  <si>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</si>
  <si>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</si>
  <si>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</si>
  <si>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</si>
  <si>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</si>
  <si>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</si>
  <si>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</si>
  <si>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</si>
  <si>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</si>
  <si>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</si>
  <si>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</si>
  <si>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</si>
  <si>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</si>
  <si>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</si>
  <si>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</si>
  <si>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</si>
  <si>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</si>
  <si>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</si>
  <si>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</si>
  <si>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</si>
  <si>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</si>
  <si>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</si>
  <si>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</si>
  <si>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</si>
  <si>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</si>
  <si>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</si>
  <si>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</si>
  <si>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</si>
  <si>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</si>
  <si>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</si>
  <si>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</si>
  <si>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</si>
  <si>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</si>
  <si>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</si>
  <si>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</si>
  <si>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</si>
  <si>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</si>
  <si>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</si>
  <si>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</si>
  <si>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</si>
  <si>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</si>
  <si>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</si>
  <si>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</si>
  <si>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</si>
  <si>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</si>
  <si>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</si>
  <si>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</si>
  <si>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</si>
  <si>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</si>
  <si>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</si>
  <si>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</si>
  <si>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</si>
  <si>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</si>
  <si>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</si>
  <si>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</si>
  <si>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</si>
  <si>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</si>
  <si>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</si>
  <si>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</si>
  <si>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</si>
  <si>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</si>
  <si>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</si>
  <si>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</si>
  <si>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</si>
  <si>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</si>
  <si>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</si>
  <si>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</si>
  <si>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</si>
  <si>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</si>
  <si>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</si>
  <si>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</si>
  <si>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</si>
  <si>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</si>
  <si>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</si>
  <si>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</si>
  <si>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</si>
  <si>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</si>
  <si>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</si>
  <si>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</si>
  <si>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</si>
  <si>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</si>
  <si>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</si>
  <si>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</si>
  <si>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</si>
  <si>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</si>
  <si>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</si>
  <si>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</si>
  <si>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</si>
  <si>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</si>
  <si>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</si>
  <si>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</si>
  <si>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</si>
  <si>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</si>
  <si>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</si>
  <si>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</si>
  <si>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</si>
  <si>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</si>
  <si>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</si>
  <si>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</si>
  <si>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</si>
  <si>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</si>
  <si>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</si>
  <si>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</si>
  <si>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</si>
  <si>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</si>
  <si>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</si>
  <si>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</si>
  <si>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</si>
  <si>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</si>
  <si>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</si>
  <si>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</si>
  <si>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</si>
  <si>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</si>
  <si>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</si>
  <si>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</si>
  <si>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</si>
  <si>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</si>
  <si>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</si>
  <si>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</si>
  <si>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</si>
  <si>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</si>
  <si>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</si>
  <si>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</si>
  <si>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</si>
  <si>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</si>
  <si>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</si>
  <si>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</si>
  <si>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</si>
  <si>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</si>
  <si>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</si>
  <si>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</si>
  <si>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</si>
  <si>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</si>
  <si>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</si>
  <si>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</si>
  <si>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</si>
  <si>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</si>
  <si>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</si>
  <si>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</si>
  <si>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</si>
  <si>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</si>
  <si>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</si>
  <si>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</si>
  <si>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</si>
  <si>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</si>
  <si>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</si>
  <si>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</si>
  <si>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</si>
  <si>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</si>
  <si>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</si>
  <si>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</si>
  <si>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</si>
  <si>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</si>
  <si>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</si>
  <si>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</si>
  <si>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</si>
  <si>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</si>
  <si>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</si>
  <si>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</si>
  <si>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</si>
  <si>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</si>
  <si>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</si>
  <si>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</si>
  <si>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</si>
  <si>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</si>
  <si>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</si>
  <si>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</si>
  <si>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</si>
  <si>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</si>
  <si>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</si>
  <si>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</si>
  <si>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</si>
  <si>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</si>
  <si>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</si>
  <si>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</si>
  <si>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</si>
  <si>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</si>
  <si>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</si>
  <si>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</si>
  <si>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</si>
  <si>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</si>
  <si>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</si>
  <si>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</si>
  <si>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</si>
  <si>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</si>
  <si>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</si>
  <si>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</si>
  <si>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</si>
  <si>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</si>
  <si>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</si>
  <si>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</si>
  <si>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</si>
  <si>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</si>
  <si>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</si>
  <si>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</si>
  <si>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</si>
  <si>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</si>
  <si>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</si>
  <si>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</si>
  <si>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</si>
  <si>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</si>
  <si>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</si>
  <si>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</si>
  <si>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</si>
  <si>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</si>
  <si>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</si>
  <si>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</si>
  <si>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</si>
  <si>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</si>
  <si>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</si>
  <si>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</si>
  <si>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</si>
  <si>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</si>
  <si>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</si>
  <si>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</si>
  <si>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</si>
  <si>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</si>
  <si>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</si>
  <si>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</si>
  <si>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</si>
  <si>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</si>
  <si>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</si>
  <si>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</si>
  <si>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</si>
  <si>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</si>
  <si>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</si>
  <si>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</si>
  <si>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</si>
  <si>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</si>
  <si>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</si>
  <si>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</si>
  <si>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</si>
  <si>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</si>
  <si>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</si>
  <si>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</si>
  <si>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</si>
  <si>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</si>
  <si>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</si>
  <si>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</si>
  <si>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</si>
  <si>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</si>
  <si>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</si>
  <si>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</si>
  <si>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</si>
  <si>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</si>
  <si>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</si>
  <si>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</si>
  <si>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</si>
  <si>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</si>
  <si>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</si>
  <si>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</si>
  <si>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</si>
  <si>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</si>
  <si>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</si>
  <si>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</si>
  <si>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</si>
  <si>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</si>
  <si>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</si>
  <si>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</si>
  <si>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</si>
  <si>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</si>
  <si>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</si>
  <si>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</si>
  <si>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</si>
  <si>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</si>
  <si>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</si>
  <si>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</si>
  <si>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</si>
  <si>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</si>
  <si>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</si>
  <si>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</si>
  <si>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</si>
  <si>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</si>
  <si>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</si>
  <si>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</si>
  <si>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</si>
  <si>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</si>
  <si>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</si>
  <si>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</si>
  <si>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</si>
  <si>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</si>
  <si>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</si>
  <si>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</si>
  <si>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</si>
  <si>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</si>
  <si>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</si>
  <si>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</si>
  <si>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</si>
  <si>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</si>
  <si>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</si>
  <si>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</si>
  <si>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</si>
  <si>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</si>
  <si>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</si>
  <si>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</si>
  <si>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</si>
  <si>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</si>
  <si>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</si>
  <si>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</si>
  <si>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</si>
  <si>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</si>
  <si>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</si>
  <si>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</si>
  <si>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</si>
  <si>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</si>
  <si>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</si>
  <si>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</si>
  <si>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</si>
  <si>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</si>
  <si>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</si>
  <si>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</si>
  <si>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</si>
  <si>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</si>
  <si>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</si>
  <si>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</si>
  <si>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</si>
  <si>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</si>
  <si>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</si>
  <si>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</si>
  <si>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</si>
  <si>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</si>
  <si>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</si>
  <si>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</si>
  <si>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</si>
  <si>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</si>
  <si>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</si>
  <si>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</si>
  <si>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</si>
  <si>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</si>
  <si>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</si>
  <si>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</si>
  <si>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</si>
  <si>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</si>
  <si>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</si>
  <si>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</si>
  <si>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</si>
  <si>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</si>
  <si>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</si>
  <si>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</si>
  <si>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</si>
  <si>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</si>
  <si>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</si>
  <si>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</si>
  <si>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</si>
  <si>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</si>
  <si>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</si>
  <si>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</si>
  <si>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</si>
  <si>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</si>
  <si>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</si>
  <si>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</si>
  <si>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</si>
  <si>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</si>
  <si>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</si>
  <si>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</si>
  <si>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</si>
  <si>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</si>
  <si>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</si>
  <si>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</si>
  <si>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</si>
  <si>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</si>
  <si>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</si>
  <si>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</si>
  <si>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</si>
  <si>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</si>
  <si>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</si>
  <si>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</si>
  <si>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</si>
  <si>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</si>
  <si>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</si>
  <si>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</si>
  <si>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</si>
  <si>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</si>
  <si>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</si>
  <si>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</si>
  <si>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</si>
  <si>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</si>
  <si>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</si>
  <si>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</si>
  <si>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</si>
  <si>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</si>
  <si>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</si>
  <si>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</si>
  <si>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</si>
  <si>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</si>
  <si>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</si>
  <si>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</si>
  <si>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</si>
  <si>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</si>
  <si>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</si>
  <si>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</si>
  <si>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</si>
  <si>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</si>
  <si>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</si>
  <si>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</si>
  <si>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</si>
  <si>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</si>
  <si>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</si>
  <si>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</si>
  <si>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</si>
  <si>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</si>
  <si>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</si>
  <si>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</si>
  <si>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</si>
  <si>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</si>
  <si>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</si>
  <si>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</si>
  <si>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</si>
  <si>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</si>
  <si>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</si>
  <si>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</si>
  <si>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</si>
  <si>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</si>
  <si>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</si>
  <si>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</si>
  <si>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</si>
  <si>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</si>
  <si>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</si>
  <si>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</si>
  <si>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</si>
  <si>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</si>
  <si>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</si>
  <si>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</si>
  <si>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</si>
  <si>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</si>
  <si>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</si>
  <si>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</si>
  <si>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</si>
  <si>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</si>
  <si>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</si>
  <si>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</si>
  <si>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</si>
  <si>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</si>
  <si>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</si>
  <si>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</si>
  <si>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</si>
  <si>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</si>
  <si>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</si>
  <si>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</si>
  <si>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</si>
  <si>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</si>
  <si>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</si>
  <si>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</si>
  <si>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</si>
  <si>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</si>
  <si>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</si>
  <si>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</si>
  <si>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</si>
  <si>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</si>
  <si>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</si>
  <si>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</si>
  <si>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</si>
  <si>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</si>
  <si>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</si>
  <si>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</si>
  <si>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</si>
  <si>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</si>
  <si>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</si>
  <si>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</si>
  <si>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</si>
  <si>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</si>
  <si>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</si>
  <si>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</si>
  <si>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</si>
  <si>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</si>
  <si>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</si>
  <si>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</si>
  <si>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</si>
  <si>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</si>
  <si>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</si>
  <si>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</si>
  <si>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</si>
  <si>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</si>
  <si>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</si>
  <si>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</si>
  <si>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</si>
  <si>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</si>
  <si>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</si>
  <si>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</si>
  <si>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</si>
  <si>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</si>
  <si>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</si>
  <si>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</si>
  <si>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</si>
  <si>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</si>
  <si>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</si>
  <si>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</si>
  <si>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</si>
  <si>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</si>
  <si>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</si>
  <si>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</si>
  <si>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</si>
  <si>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</si>
  <si>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</si>
  <si>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</si>
  <si>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</si>
  <si>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</si>
  <si>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</si>
  <si>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</si>
  <si>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</si>
  <si>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</si>
  <si>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</si>
  <si>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</si>
  <si>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</si>
  <si>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</si>
  <si>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</si>
  <si>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</si>
  <si>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</si>
  <si>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</si>
  <si>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</si>
  <si>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</si>
  <si>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</si>
  <si>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</si>
  <si>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</si>
  <si>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</si>
  <si>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</si>
  <si>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</si>
  <si>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</si>
  <si>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</si>
  <si>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</si>
  <si>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</si>
  <si>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</si>
  <si>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</si>
  <si>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</si>
  <si>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</si>
  <si>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</si>
  <si>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</si>
  <si>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</si>
  <si>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</si>
  <si>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</si>
  <si>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</si>
  <si>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</si>
  <si>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</si>
  <si>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</si>
  <si>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</si>
  <si>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</si>
  <si>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</si>
  <si>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</si>
  <si>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</si>
  <si>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</si>
  <si>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</si>
  <si>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</si>
  <si>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</si>
  <si>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</si>
  <si>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</si>
  <si>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</si>
  <si>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</si>
  <si>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</si>
  <si>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</si>
  <si>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</si>
  <si>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</si>
  <si>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</si>
  <si>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</si>
  <si>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</si>
  <si>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</si>
  <si>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</si>
  <si>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</si>
  <si>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</si>
  <si>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</si>
  <si>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</si>
  <si>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</si>
  <si>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</si>
  <si>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</si>
  <si>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</si>
  <si>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</si>
  <si>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</si>
  <si>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</si>
  <si>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</si>
  <si>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</si>
  <si>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</si>
  <si>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</si>
  <si>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</si>
  <si>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</si>
  <si>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</si>
  <si>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</si>
  <si>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</si>
  <si>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</si>
  <si>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</si>
  <si>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</si>
  <si>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</si>
  <si>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</si>
  <si>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</si>
  <si>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</si>
  <si>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</si>
  <si>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</si>
  <si>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</si>
  <si>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</si>
  <si>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</si>
  <si>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</si>
  <si>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</si>
  <si>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</si>
  <si>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</si>
  <si>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</si>
  <si>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</si>
  <si>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</si>
  <si>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</si>
  <si>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</si>
  <si>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</si>
  <si>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</si>
  <si>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</si>
  <si>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</si>
  <si>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</si>
  <si>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</si>
  <si>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</si>
  <si>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</si>
  <si>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</si>
  <si>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</si>
  <si>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</si>
  <si>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</si>
  <si>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</si>
  <si>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</si>
  <si>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</si>
  <si>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</si>
  <si>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</si>
  <si>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</si>
  <si>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</si>
  <si>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</si>
  <si>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</si>
  <si>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</si>
  <si>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</si>
  <si>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</si>
  <si>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</si>
  <si>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</si>
  <si>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</si>
  <si>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</si>
  <si>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</si>
  <si>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</si>
  <si>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</si>
  <si>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</si>
  <si>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</si>
  <si>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</si>
  <si>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</si>
  <si>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</si>
  <si>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</si>
  <si>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</si>
  <si>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</si>
  <si>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</si>
  <si>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</si>
  <si>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</si>
  <si>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</si>
  <si>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</si>
  <si>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</si>
  <si>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</si>
  <si>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</si>
  <si>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</si>
  <si>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</si>
  <si>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</si>
  <si>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</si>
  <si>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</si>
  <si>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</si>
  <si>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</si>
  <si>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</si>
  <si>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</si>
  <si>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</si>
  <si>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</si>
  <si>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</si>
  <si>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</si>
  <si>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</si>
  <si>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</si>
  <si>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</si>
  <si>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</si>
  <si>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</si>
  <si>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</si>
  <si>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</si>
  <si>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</si>
  <si>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</si>
  <si>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</si>
  <si>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</si>
  <si>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</si>
  <si>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</si>
  <si>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</si>
  <si>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</si>
  <si>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</si>
  <si>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</si>
  <si>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</si>
  <si>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</si>
  <si>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</si>
  <si>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</si>
  <si>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</si>
  <si>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</si>
  <si>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</si>
  <si>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</si>
  <si>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</si>
  <si>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</si>
  <si>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</si>
  <si>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</si>
  <si>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</si>
  <si>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</si>
  <si>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</si>
  <si>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</si>
  <si>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</si>
  <si>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</si>
  <si>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</si>
  <si>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</si>
  <si>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</si>
  <si>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</si>
  <si>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</si>
  <si>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</si>
  <si>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</si>
  <si>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</si>
  <si>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</si>
  <si>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</si>
  <si>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</si>
  <si>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</si>
  <si>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</si>
  <si>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</si>
  <si>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</si>
  <si>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</si>
  <si>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</si>
  <si>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</si>
  <si>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</si>
  <si>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</si>
  <si>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</si>
  <si>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</si>
  <si>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</si>
  <si>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</si>
  <si>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</si>
  <si>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</si>
  <si>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</si>
  <si>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</si>
  <si>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</si>
  <si>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</si>
  <si>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</si>
  <si>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</si>
  <si>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</si>
  <si>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</si>
  <si>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</si>
  <si>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</si>
  <si>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</si>
  <si>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</si>
  <si>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</si>
  <si>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</si>
  <si>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</si>
  <si>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</si>
  <si>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</si>
  <si>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</si>
  <si>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</si>
  <si>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</si>
  <si>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</si>
  <si>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</si>
  <si>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</si>
  <si>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</si>
  <si>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</si>
  <si>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</si>
  <si>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</si>
  <si>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</si>
  <si>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</si>
  <si>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</si>
  <si>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</si>
  <si>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</si>
  <si>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</si>
  <si>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</si>
  <si>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</si>
  <si>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</si>
  <si>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</si>
  <si>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</si>
  <si>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</si>
  <si>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</si>
  <si>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</si>
  <si>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</si>
  <si>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</si>
  <si>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</si>
  <si>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</si>
  <si>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</si>
  <si>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</si>
  <si>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</si>
  <si>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</si>
  <si>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</si>
  <si>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</si>
  <si>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</si>
  <si>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</si>
  <si>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</si>
  <si>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</si>
  <si>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</si>
  <si>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</si>
  <si>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</si>
  <si>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</si>
  <si>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</si>
  <si>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</si>
  <si>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</si>
  <si>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</si>
  <si>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</si>
  <si>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</si>
  <si>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</si>
  <si>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</si>
  <si>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</si>
  <si>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</si>
  <si>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</si>
  <si>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</si>
  <si>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</si>
  <si>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</si>
  <si>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</si>
  <si>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</si>
  <si>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</si>
  <si>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</si>
  <si>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</si>
  <si>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</si>
  <si>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</si>
  <si>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</si>
  <si>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</si>
  <si>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</si>
  <si>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</si>
  <si>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</si>
  <si>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</si>
  <si>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</si>
  <si>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</si>
  <si>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</si>
  <si>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</si>
  <si>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</si>
  <si>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</si>
  <si>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</si>
  <si>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</si>
  <si>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</si>
  <si>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</si>
  <si>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</si>
  <si>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</si>
  <si>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</si>
  <si>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</si>
  <si>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</si>
  <si>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</si>
  <si>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</si>
  <si>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</si>
  <si>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</si>
  <si>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</si>
  <si>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</si>
  <si>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</si>
  <si>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</si>
  <si>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</si>
  <si>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</si>
  <si>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</si>
  <si>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</si>
  <si>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</si>
  <si>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</si>
  <si>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</si>
  <si>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</si>
  <si>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</si>
  <si>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</si>
  <si>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</si>
  <si>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</si>
  <si>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</si>
  <si>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</si>
  <si>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</si>
  <si>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</si>
  <si>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</si>
  <si>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</si>
  <si>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</si>
  <si>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</si>
  <si>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</si>
  <si>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</si>
  <si>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</si>
  <si>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</si>
  <si>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</si>
  <si>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</si>
  <si>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</si>
  <si>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</si>
  <si>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</si>
  <si>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</si>
  <si>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</si>
  <si>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</si>
  <si>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</si>
  <si>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</si>
  <si>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</si>
  <si>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</si>
  <si>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</si>
  <si>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</si>
  <si>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</si>
  <si>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</si>
  <si>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</si>
  <si>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</si>
  <si>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</si>
  <si>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</si>
  <si>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</si>
  <si>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</si>
  <si>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</si>
  <si>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</si>
  <si>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</si>
  <si>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</si>
  <si>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</si>
  <si>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</si>
  <si>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</si>
  <si>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</si>
  <si>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</si>
  <si>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</si>
  <si>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</si>
  <si>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</si>
  <si>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</si>
  <si>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</si>
  <si>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</si>
  <si>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</si>
  <si>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</si>
  <si>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</si>
  <si>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</si>
  <si>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</si>
  <si>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</si>
  <si>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</si>
  <si>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</si>
  <si>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</si>
  <si>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</si>
  <si>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</si>
  <si>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</si>
  <si>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</si>
  <si>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</si>
  <si>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</si>
  <si>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</si>
  <si>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</si>
  <si>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</si>
  <si>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</si>
  <si>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</si>
  <si>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</si>
  <si>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</si>
  <si>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</si>
  <si>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</si>
  <si>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</si>
  <si>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</si>
  <si>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</si>
  <si>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</si>
  <si>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</si>
  <si>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</si>
  <si>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</si>
  <si>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</si>
  <si>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</si>
  <si>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</si>
  <si>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</si>
  <si>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</si>
  <si>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</si>
  <si>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</si>
  <si>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</si>
  <si>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</si>
  <si>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</si>
  <si>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</si>
  <si>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</si>
  <si>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</si>
  <si>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</si>
  <si>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</si>
  <si>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</si>
  <si>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</si>
  <si>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</si>
  <si>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</si>
  <si>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</si>
  <si>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</si>
  <si>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</si>
  <si>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</si>
  <si>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</si>
  <si>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</si>
  <si>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</si>
  <si>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</si>
  <si>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</si>
  <si>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</si>
  <si>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</si>
  <si>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</si>
  <si>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</si>
  <si>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</si>
  <si>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</si>
  <si>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</si>
  <si>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</si>
  <si>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</si>
  <si>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</si>
  <si>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</si>
  <si>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</si>
  <si>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</si>
  <si>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</si>
  <si>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</si>
  <si>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</si>
  <si>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</si>
  <si>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</si>
  <si>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</si>
  <si>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</si>
  <si>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</si>
  <si>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</si>
  <si>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</si>
  <si>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</si>
  <si>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</si>
  <si>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</si>
  <si>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</si>
  <si>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</si>
  <si>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</si>
  <si>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</si>
  <si>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</si>
  <si>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</si>
  <si>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</si>
  <si>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</si>
  <si>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</si>
  <si>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</si>
  <si>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</si>
  <si>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</si>
  <si>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</si>
  <si>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</si>
  <si>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</si>
  <si>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</si>
  <si>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</si>
  <si>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</si>
  <si>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</si>
  <si>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</si>
  <si>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</si>
  <si>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</si>
  <si>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</si>
  <si>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</si>
  <si>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</si>
  <si>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</si>
  <si>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</si>
  <si>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</si>
  <si>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</si>
  <si>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</si>
  <si>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</si>
  <si>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</si>
  <si>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</si>
  <si>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</si>
  <si>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</si>
  <si>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</si>
  <si>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</si>
  <si>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</si>
  <si>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</si>
  <si>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</si>
  <si>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</si>
  <si>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</si>
  <si>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</si>
  <si>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</si>
  <si>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</si>
  <si>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</si>
  <si>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</si>
  <si>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</si>
  <si>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</si>
  <si>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</si>
  <si>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</si>
  <si>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</si>
  <si>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</si>
  <si>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</si>
  <si>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</si>
  <si>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</si>
  <si>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</si>
  <si>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</si>
  <si>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</si>
  <si>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</si>
  <si>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</si>
  <si>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</si>
  <si>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</si>
  <si>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</si>
  <si>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</si>
  <si>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</si>
  <si>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</si>
  <si>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</si>
  <si>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</si>
  <si>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</si>
  <si>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</si>
  <si>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</si>
  <si>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</si>
  <si>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</si>
  <si>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</si>
  <si>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</si>
  <si>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</si>
  <si>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</si>
  <si>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</si>
  <si>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</si>
  <si>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</si>
  <si>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</si>
  <si>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</si>
  <si>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</si>
  <si>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</si>
  <si>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</si>
  <si>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</si>
  <si>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</si>
  <si>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</si>
  <si>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</si>
  <si>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</si>
  <si>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</si>
  <si>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</si>
  <si>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</si>
  <si>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</si>
  <si>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</si>
  <si>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</si>
  <si>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</si>
  <si>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</si>
  <si>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</si>
  <si>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</si>
  <si>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</si>
  <si>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</si>
  <si>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</si>
  <si>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</si>
  <si>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</si>
  <si>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</si>
  <si>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</si>
  <si>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</si>
  <si>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</si>
  <si>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</si>
  <si>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</si>
  <si>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</si>
  <si>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</si>
  <si>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</si>
  <si>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</si>
  <si>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</si>
  <si>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</si>
  <si>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</si>
  <si>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</si>
  <si>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</si>
  <si>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</si>
  <si>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</si>
  <si>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</si>
  <si>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</si>
  <si>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</si>
  <si>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</si>
  <si>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</si>
  <si>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</si>
  <si>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</si>
  <si>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</si>
  <si>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</si>
  <si>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</si>
  <si>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</si>
  <si>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</si>
  <si>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</si>
  <si>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</si>
  <si>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</si>
  <si>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</si>
  <si>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</si>
  <si>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</si>
  <si>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</si>
  <si>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</si>
  <si>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</si>
  <si>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</si>
  <si>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</si>
  <si>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</si>
  <si>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</si>
  <si>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</si>
  <si>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</si>
  <si>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</si>
  <si>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</si>
  <si>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</si>
  <si>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</si>
  <si>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</si>
  <si>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</si>
  <si>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</si>
  <si>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</si>
  <si>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</si>
  <si>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</si>
  <si>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</si>
  <si>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</si>
  <si>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</si>
  <si>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</si>
  <si>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</si>
  <si>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</si>
  <si>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</si>
  <si>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</si>
  <si>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</si>
  <si>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</si>
  <si>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</si>
  <si>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</si>
  <si>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</si>
  <si>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</si>
  <si>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</si>
  <si>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</si>
  <si>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</si>
  <si>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</si>
  <si>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</si>
  <si>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</si>
  <si>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</si>
  <si>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</si>
  <si>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</si>
  <si>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</si>
  <si>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</si>
  <si>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</si>
  <si>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</si>
  <si>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</si>
  <si>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</si>
  <si>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</si>
  <si>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</si>
  <si>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</si>
  <si>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</si>
  <si>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</si>
  <si>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</si>
  <si>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</si>
  <si>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</si>
  <si>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</si>
  <si>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</si>
  <si>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</si>
  <si>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</si>
  <si>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</si>
  <si>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</si>
  <si>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</si>
  <si>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</si>
  <si>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</si>
  <si>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</si>
  <si>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</si>
  <si>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</si>
  <si>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</si>
  <si>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</si>
  <si>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</si>
  <si>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</si>
  <si>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</si>
  <si>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</si>
  <si>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</si>
  <si>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</si>
  <si>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</si>
  <si>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</si>
  <si>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</si>
  <si>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</si>
  <si>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</si>
  <si>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</si>
  <si>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</si>
  <si>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</si>
  <si>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</si>
  <si>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</si>
  <si>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</si>
  <si>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</si>
  <si>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</si>
  <si>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</si>
  <si>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</si>
  <si>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</si>
  <si>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</si>
  <si>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</si>
  <si>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</si>
  <si>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</si>
  <si>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</si>
  <si>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</si>
  <si>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</si>
  <si>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</si>
  <si>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</si>
  <si>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</si>
  <si>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</si>
  <si>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</si>
  <si>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</si>
  <si>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</si>
  <si>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</si>
  <si>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</si>
  <si>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</si>
  <si>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</si>
  <si>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</si>
  <si>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</si>
  <si>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</si>
  <si>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</si>
  <si>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</si>
  <si>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</si>
  <si>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</si>
  <si>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</si>
  <si>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</si>
  <si>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</si>
  <si>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</si>
  <si>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</si>
  <si>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</si>
  <si>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</si>
  <si>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</si>
  <si>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</si>
  <si>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</si>
  <si>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</si>
  <si>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</si>
  <si>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</si>
  <si>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</si>
  <si>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</si>
  <si>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</si>
  <si>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</si>
  <si>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</si>
  <si>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</si>
  <si>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</si>
  <si>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</si>
  <si>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</si>
  <si>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</si>
  <si>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</si>
  <si>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</si>
  <si>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</si>
  <si>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</si>
  <si>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</si>
  <si>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</si>
  <si>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</si>
  <si>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</si>
  <si>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</si>
  <si>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</si>
  <si>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</si>
  <si>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</si>
  <si>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</si>
  <si>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</si>
  <si>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</si>
  <si>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</si>
  <si>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</si>
  <si>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</si>
  <si>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</si>
  <si>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</si>
  <si>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</si>
  <si>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</si>
  <si>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</si>
  <si>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</si>
  <si>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</si>
  <si>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</si>
  <si>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</si>
  <si>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</si>
  <si>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</si>
  <si>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</si>
  <si>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</si>
  <si>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</si>
  <si>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</si>
  <si>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</si>
  <si>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</si>
  <si>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</si>
  <si>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</si>
  <si>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</si>
  <si>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</si>
  <si>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</si>
  <si>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</si>
  <si>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</si>
  <si>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</si>
  <si>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</si>
  <si>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</si>
  <si>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</si>
  <si>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</si>
  <si>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</si>
  <si>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</si>
  <si>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</si>
  <si>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</si>
  <si>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</si>
  <si>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</si>
  <si>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</si>
  <si>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</si>
  <si>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</si>
  <si>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</si>
  <si>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</si>
  <si>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</si>
  <si>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</si>
  <si>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</si>
  <si>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</si>
  <si>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</si>
  <si>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</si>
  <si>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</si>
  <si>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</si>
  <si>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</si>
  <si>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</si>
  <si>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</si>
  <si>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</si>
  <si>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</si>
  <si>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</si>
  <si>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</si>
  <si>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</si>
  <si>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</si>
  <si>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</si>
  <si>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</si>
  <si>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</si>
  <si>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</si>
  <si>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</si>
  <si>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</si>
  <si>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</si>
  <si>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</si>
  <si>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</si>
  <si>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</si>
  <si>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</si>
  <si>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</si>
  <si>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</si>
  <si>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</si>
  <si>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</si>
  <si>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</si>
  <si>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</si>
  <si>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</si>
  <si>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</si>
  <si>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</si>
  <si>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</si>
  <si>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</si>
  <si>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</si>
  <si>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</si>
  <si>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</si>
  <si>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</si>
  <si>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</si>
  <si>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</si>
  <si>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</si>
  <si>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</si>
  <si>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</si>
  <si>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</si>
  <si>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</si>
  <si>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</si>
  <si>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</si>
  <si>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</si>
  <si>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</si>
  <si>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</si>
  <si>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</si>
  <si>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</si>
  <si>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</si>
  <si>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</si>
  <si>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</si>
  <si>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</si>
  <si>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</si>
  <si>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</si>
  <si>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</si>
  <si>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</si>
  <si>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</si>
  <si>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</si>
  <si>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</si>
  <si>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</si>
  <si>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</si>
  <si>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</si>
  <si>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</si>
  <si>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</si>
  <si>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</si>
  <si>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</si>
  <si>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</si>
  <si>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</si>
  <si>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</si>
  <si>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</si>
  <si>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</si>
  <si>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</si>
  <si>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</si>
  <si>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</si>
  <si>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</si>
  <si>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</si>
  <si>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</si>
  <si>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</si>
  <si>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</si>
  <si>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</si>
  <si>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</si>
  <si>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</si>
  <si>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</si>
  <si>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</si>
  <si>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</si>
  <si>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</si>
  <si>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</si>
  <si>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</si>
  <si>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</si>
  <si>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</si>
  <si>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</si>
  <si>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</si>
  <si>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</si>
  <si>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</si>
  <si>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</si>
  <si>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</si>
  <si>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</si>
  <si>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</si>
  <si>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</si>
  <si>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</si>
  <si>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</si>
  <si>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</si>
  <si>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</si>
  <si>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</si>
  <si>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</si>
  <si>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</si>
  <si>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</si>
  <si>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</si>
  <si>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</si>
  <si>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</si>
  <si>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</si>
  <si>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</si>
  <si>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</si>
  <si>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</si>
  <si>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</si>
  <si>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</si>
  <si>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</si>
  <si>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</si>
  <si>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</si>
  <si>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</si>
  <si>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</si>
  <si>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</si>
  <si>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</si>
  <si>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</si>
  <si>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</si>
  <si>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</si>
  <si>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</si>
  <si>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</si>
  <si>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</si>
  <si>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</si>
  <si>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</si>
  <si>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</si>
  <si>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</si>
  <si>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</si>
  <si>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</si>
  <si>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</si>
  <si>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</si>
  <si>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</si>
  <si>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</si>
  <si>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</si>
  <si>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</si>
  <si>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</si>
  <si>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</si>
  <si>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</si>
  <si>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</si>
  <si>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</si>
  <si>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</si>
  <si>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</si>
  <si>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</si>
  <si>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</si>
  <si>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</si>
  <si>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</si>
  <si>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</si>
  <si>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</si>
  <si>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</si>
  <si>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</si>
  <si>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</si>
  <si>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</si>
  <si>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</si>
  <si>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</si>
  <si>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</si>
  <si>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</si>
  <si>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</si>
  <si>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</si>
  <si>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</si>
  <si>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</si>
  <si>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</si>
  <si>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</si>
  <si>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</si>
  <si>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</si>
  <si>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</si>
  <si>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</si>
  <si>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</si>
  <si>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</si>
  <si>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</si>
  <si>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</si>
  <si>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</si>
  <si>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</si>
  <si>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</si>
  <si>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</si>
  <si>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</si>
  <si>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</si>
  <si>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</si>
  <si>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</si>
  <si>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</si>
  <si>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</si>
  <si>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</si>
  <si>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</si>
  <si>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</si>
  <si>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</si>
  <si>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</si>
  <si>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</si>
  <si>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</si>
  <si>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</si>
  <si>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</si>
  <si>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</si>
  <si>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</si>
  <si>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</si>
  <si>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</si>
  <si>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</si>
  <si>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</si>
  <si>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</si>
  <si>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</si>
  <si>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</si>
  <si>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</si>
  <si>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</si>
  <si>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</si>
  <si>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</si>
  <si>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</si>
  <si>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</si>
  <si>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</si>
  <si>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</si>
  <si>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</si>
  <si>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</si>
  <si>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</si>
  <si>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</si>
  <si>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</si>
  <si>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</si>
  <si>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</si>
  <si>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</si>
  <si>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</si>
  <si>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</si>
  <si>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</si>
  <si>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</si>
  <si>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</si>
  <si>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</si>
  <si>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</si>
  <si>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</si>
  <si>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</si>
  <si>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</si>
  <si>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</si>
  <si>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</si>
  <si>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</si>
  <si>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</si>
  <si>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</si>
  <si>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</si>
  <si>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</si>
  <si>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</si>
  <si>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</si>
  <si>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</si>
  <si>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</si>
  <si>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</si>
  <si>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</si>
  <si>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</si>
  <si>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</si>
  <si>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</si>
  <si>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</si>
  <si>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</si>
  <si>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</si>
  <si>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</si>
  <si>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</si>
  <si>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</si>
  <si>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</si>
  <si>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</si>
  <si>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</si>
  <si>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</si>
  <si>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</si>
  <si>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</si>
  <si>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</si>
  <si>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</si>
  <si>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</si>
  <si>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</si>
  <si>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</si>
  <si>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</si>
  <si>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</si>
  <si>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</si>
  <si>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</si>
  <si>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</si>
  <si>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</si>
  <si>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</si>
  <si>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</si>
  <si>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</si>
  <si>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</si>
  <si>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</si>
  <si>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</si>
  <si>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</si>
  <si>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</si>
  <si>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</si>
  <si>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</si>
  <si>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</si>
  <si>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</si>
  <si>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</si>
  <si>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</si>
  <si>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</si>
  <si>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</si>
  <si>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</si>
  <si>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</si>
  <si>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</si>
  <si>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</si>
  <si>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</si>
  <si>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</si>
  <si>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</si>
  <si>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</si>
  <si>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</si>
  <si>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</si>
  <si>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</si>
  <si>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</si>
  <si>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</si>
  <si>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</si>
  <si>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</si>
  <si>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</si>
  <si>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</si>
  <si>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</si>
  <si>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</si>
  <si>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</si>
  <si>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</si>
  <si>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</si>
  <si>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</si>
  <si>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</si>
  <si>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</si>
  <si>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</si>
  <si>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</si>
  <si>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</si>
  <si>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</si>
  <si>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</si>
  <si>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</si>
  <si>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</si>
  <si>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</si>
  <si>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</si>
  <si>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</si>
  <si>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</si>
  <si>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</si>
  <si>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</si>
  <si>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</si>
  <si>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</si>
  <si>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</si>
  <si>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</si>
  <si>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</si>
  <si>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</si>
  <si>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</si>
  <si>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</si>
  <si>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</si>
  <si>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</si>
  <si>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</si>
  <si>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</si>
  <si>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</si>
  <si>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</si>
  <si>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</si>
  <si>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</si>
  <si>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</si>
  <si>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</si>
  <si>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</si>
  <si>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</si>
  <si>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</si>
  <si>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</si>
  <si>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</si>
  <si>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</si>
  <si>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</si>
  <si>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</si>
  <si>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</si>
  <si>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</si>
  <si>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</si>
  <si>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</si>
  <si>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</si>
  <si>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</si>
  <si>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</si>
  <si>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</si>
  <si>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</si>
  <si>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</si>
  <si>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</si>
  <si>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</si>
  <si>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</si>
  <si>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</si>
  <si>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</si>
  <si>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</si>
  <si>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</si>
  <si>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</si>
  <si>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</si>
  <si>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</si>
  <si>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</si>
  <si>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</si>
  <si>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</si>
  <si>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</si>
  <si>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</si>
  <si>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</si>
  <si>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</si>
  <si>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</si>
  <si>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</si>
  <si>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</si>
  <si>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</si>
  <si>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</si>
  <si>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</si>
  <si>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</si>
  <si>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</si>
  <si>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</si>
  <si>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</si>
  <si>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</si>
  <si>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</si>
  <si>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</si>
  <si>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</si>
  <si>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</si>
  <si>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</si>
  <si>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</si>
  <si>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</si>
  <si>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</si>
  <si>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</si>
  <si>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</si>
  <si>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</si>
  <si>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</si>
  <si>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</si>
  <si>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</si>
  <si>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</si>
  <si>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</si>
  <si>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</si>
  <si>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</si>
  <si>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</si>
  <si>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</si>
  <si>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</si>
  <si>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</si>
  <si>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</si>
  <si>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</si>
  <si>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</si>
  <si>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</si>
  <si>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</si>
  <si>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</si>
  <si>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</si>
  <si>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</si>
  <si>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</si>
  <si>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</si>
  <si>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</si>
  <si>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</si>
  <si>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</si>
  <si>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</si>
  <si>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</si>
  <si>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</si>
  <si>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</si>
  <si>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</si>
  <si>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</si>
  <si>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</si>
  <si>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</si>
  <si>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</si>
  <si>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</si>
  <si>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</si>
  <si>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</si>
  <si>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</si>
  <si>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</si>
  <si>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</si>
  <si>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</si>
  <si>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</si>
  <si>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</si>
  <si>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</si>
  <si>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</si>
  <si>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</si>
  <si>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</si>
  <si>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</si>
  <si>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</si>
  <si>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</si>
  <si>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</si>
  <si>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</si>
  <si>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</si>
  <si>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</si>
  <si>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</si>
  <si>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</si>
  <si>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</si>
  <si>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</si>
  <si>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</si>
  <si>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</si>
  <si>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</si>
  <si>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</si>
  <si>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</si>
  <si>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</si>
  <si>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</si>
  <si>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</si>
  <si>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</si>
  <si>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</si>
  <si>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</si>
  <si>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</si>
  <si>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</si>
  <si>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</si>
  <si>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</si>
  <si>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</si>
  <si>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</si>
  <si>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</si>
  <si>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</si>
  <si>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</si>
  <si>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</si>
  <si>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</si>
  <si>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</si>
  <si>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</si>
  <si>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</si>
  <si>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</si>
  <si>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</si>
  <si>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</si>
  <si>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</si>
  <si>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</si>
  <si>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</si>
  <si>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</si>
  <si>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</si>
  <si>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</si>
  <si>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</si>
  <si>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</si>
  <si>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</si>
  <si>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</si>
  <si>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</si>
  <si>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</si>
  <si>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</si>
  <si>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</si>
  <si>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</si>
  <si>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</si>
  <si>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</si>
  <si>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</si>
  <si>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</si>
  <si>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</si>
  <si>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</si>
  <si>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</si>
  <si>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</si>
  <si>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</si>
  <si>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</si>
  <si>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</si>
  <si>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</si>
  <si>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</si>
  <si>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</si>
  <si>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</si>
  <si>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</si>
  <si>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</si>
  <si>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</si>
  <si>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</si>
  <si>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</si>
  <si>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</si>
  <si>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</si>
  <si>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</si>
  <si>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</si>
  <si>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</si>
  <si>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</si>
  <si>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</si>
  <si>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</si>
  <si>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</si>
  <si>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</si>
  <si>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</si>
  <si>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</si>
  <si>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</si>
  <si>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</si>
  <si>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</si>
  <si>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</si>
  <si>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</si>
  <si>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</si>
  <si>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</si>
  <si>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</si>
  <si>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</si>
  <si>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</si>
  <si>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</si>
  <si>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</si>
  <si>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</si>
  <si>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</si>
  <si>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</si>
  <si>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</si>
  <si>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</si>
  <si>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</si>
  <si>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</si>
  <si>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</si>
  <si>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</si>
  <si>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</si>
  <si>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</si>
  <si>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</si>
  <si>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</si>
  <si>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</si>
  <si>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</si>
  <si>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</si>
  <si>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</si>
  <si>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</si>
  <si>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</si>
  <si>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</si>
  <si>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</si>
  <si>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</si>
  <si>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</si>
  <si>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</si>
  <si>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</si>
  <si>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</si>
  <si>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</si>
  <si>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</si>
  <si>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</si>
  <si>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</si>
  <si>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</si>
  <si>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</si>
  <si>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</si>
  <si>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</si>
  <si>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</si>
  <si>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</si>
  <si>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</si>
  <si>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</si>
  <si>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</si>
  <si>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</si>
  <si>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</si>
  <si>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</si>
  <si>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</si>
  <si>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</si>
  <si>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</si>
  <si>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</si>
  <si>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</si>
  <si>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</si>
  <si>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</si>
  <si>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</si>
  <si>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</si>
  <si>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</si>
  <si>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</si>
  <si>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</si>
  <si>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</si>
  <si>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</si>
  <si>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</si>
  <si>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</si>
  <si>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</si>
  <si>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</si>
  <si>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</si>
  <si>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</si>
  <si>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</si>
  <si>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</si>
  <si>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</si>
  <si>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</si>
  <si>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</si>
  <si>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</si>
  <si>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</si>
  <si>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</si>
  <si>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</si>
  <si>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</si>
  <si>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</si>
  <si>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</si>
  <si>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</si>
  <si>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</si>
  <si>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</si>
  <si>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</si>
  <si>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</si>
  <si>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</si>
  <si>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</si>
  <si>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</si>
  <si>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</si>
  <si>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</si>
  <si>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</si>
  <si>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</si>
  <si>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</si>
  <si>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</si>
  <si>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</si>
  <si>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</si>
  <si>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</si>
  <si>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</si>
  <si>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</si>
  <si>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</si>
  <si>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</si>
  <si>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</si>
  <si>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</si>
  <si>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</si>
  <si>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</si>
  <si>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</si>
  <si>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</si>
  <si>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</si>
  <si>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</si>
  <si>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</si>
  <si>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</si>
  <si>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</si>
  <si>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</si>
  <si>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</si>
  <si>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</si>
  <si>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</si>
  <si>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</si>
  <si>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</si>
  <si>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</si>
  <si>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</si>
  <si>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</si>
  <si>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</si>
  <si>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</si>
  <si>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</si>
  <si>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</si>
  <si>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</si>
  <si>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</si>
  <si>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</si>
  <si>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</si>
  <si>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</si>
  <si>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</si>
  <si>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</si>
  <si>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</si>
  <si>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</si>
  <si>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</si>
  <si>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</si>
  <si>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</si>
  <si>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</si>
  <si>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</si>
  <si>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</si>
  <si>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</si>
  <si>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</si>
  <si>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</si>
  <si>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</si>
  <si>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</si>
  <si>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</si>
  <si>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</si>
  <si>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</si>
  <si>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</si>
  <si>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</si>
  <si>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</si>
  <si>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</si>
  <si>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</si>
  <si>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</si>
  <si>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</si>
  <si>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</si>
  <si>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</si>
  <si>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</si>
  <si>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</si>
  <si>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</si>
  <si>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</si>
  <si>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</si>
  <si>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</si>
  <si>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</si>
  <si>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</si>
  <si>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</si>
  <si>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</si>
  <si>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</si>
  <si>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</si>
  <si>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</si>
  <si>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</si>
  <si>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</si>
  <si>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</si>
  <si>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</si>
  <si>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</si>
  <si>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</si>
  <si>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</si>
  <si>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</si>
  <si>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</si>
  <si>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</si>
  <si>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</si>
  <si>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</si>
  <si>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</si>
  <si>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</si>
  <si>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</si>
  <si>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</si>
  <si>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</si>
  <si>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</si>
  <si>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</si>
  <si>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</si>
  <si>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</si>
  <si>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</si>
  <si>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</si>
  <si>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</si>
  <si>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</si>
  <si>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</si>
  <si>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</si>
  <si>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</si>
  <si>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</si>
  <si>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</si>
  <si>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</si>
  <si>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</si>
  <si>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</si>
  <si>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</si>
  <si>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</si>
  <si>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</si>
  <si>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</si>
  <si>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</si>
  <si>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</si>
  <si>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</si>
  <si>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</si>
  <si>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</si>
  <si>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</si>
  <si>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</si>
  <si>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</si>
  <si>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</si>
  <si>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</si>
  <si>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</si>
  <si>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</si>
  <si>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</si>
  <si>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</si>
  <si>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</si>
  <si>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</si>
  <si>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</si>
  <si>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</si>
  <si>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</si>
  <si>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</si>
  <si>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</si>
  <si>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</si>
  <si>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</si>
  <si>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</si>
  <si>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</si>
  <si>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</si>
  <si>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</si>
  <si>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</si>
  <si>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</si>
  <si>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</si>
  <si>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</si>
  <si>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</si>
  <si>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</si>
  <si>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</si>
  <si>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</si>
  <si>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</si>
  <si>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</si>
  <si>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</si>
  <si>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</si>
  <si>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</si>
  <si>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</si>
  <si>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</si>
  <si>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</si>
  <si>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</si>
  <si>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</si>
  <si>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</si>
  <si>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</si>
  <si>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</si>
  <si>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</si>
  <si>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</si>
  <si>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</si>
  <si>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</si>
  <si>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</si>
  <si>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</si>
  <si>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</si>
  <si>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</si>
  <si>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</si>
  <si>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</si>
  <si>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</si>
  <si>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</si>
  <si>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</si>
  <si>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</si>
  <si>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</si>
  <si>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</si>
  <si>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</si>
  <si>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</si>
  <si>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</si>
  <si>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</si>
  <si>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</si>
  <si>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</si>
  <si>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</si>
  <si>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</si>
  <si>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</si>
  <si>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</si>
  <si>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</si>
  <si>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</si>
  <si>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</si>
  <si>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</si>
  <si>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</si>
  <si>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</si>
  <si>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</si>
  <si>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</si>
  <si>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</si>
  <si>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</si>
  <si>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</si>
  <si>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</si>
  <si>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</si>
  <si>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</si>
  <si>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</si>
  <si>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</si>
  <si>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</si>
  <si>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</si>
  <si>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</si>
  <si>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</si>
  <si>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</si>
  <si>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</si>
  <si>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</si>
  <si>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</si>
  <si>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</si>
  <si>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</si>
  <si>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</si>
  <si>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</si>
  <si>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</si>
  <si>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</si>
  <si>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</si>
  <si>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</si>
  <si>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</si>
  <si>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</si>
  <si>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</si>
  <si>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</si>
  <si>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</si>
  <si>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</si>
  <si>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</si>
  <si>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</si>
  <si>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</si>
  <si>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</si>
  <si>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</si>
  <si>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</si>
  <si>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</si>
  <si>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</si>
  <si>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</si>
  <si>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</si>
  <si>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</si>
  <si>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</si>
  <si>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</si>
  <si>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</si>
  <si>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</si>
  <si>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</si>
  <si>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</si>
  <si>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</si>
  <si>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</si>
  <si>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</si>
  <si>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</si>
  <si>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</si>
  <si>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</si>
  <si>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</si>
  <si>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</si>
  <si>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</si>
  <si>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</si>
  <si>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</si>
  <si>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</si>
  <si>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</si>
  <si>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</si>
  <si>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</si>
  <si>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</si>
  <si>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</si>
  <si>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</si>
  <si>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</si>
  <si>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</si>
  <si>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</si>
  <si>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</si>
  <si>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</si>
  <si>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</si>
  <si>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</si>
  <si>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</si>
  <si>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</si>
  <si>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</si>
  <si>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</si>
  <si>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</si>
  <si>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</si>
  <si>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</si>
  <si>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</si>
  <si>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</si>
  <si>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</si>
  <si>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</si>
  <si>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</si>
  <si>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</si>
  <si>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</si>
  <si>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</si>
  <si>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</si>
  <si>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</si>
  <si>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</si>
  <si>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</si>
  <si>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</si>
  <si>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</si>
  <si>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</si>
  <si>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</si>
  <si>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</si>
  <si>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</si>
  <si>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</si>
  <si>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</si>
  <si>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</si>
  <si>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</si>
  <si>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</si>
  <si>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</si>
  <si>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</si>
  <si>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</si>
  <si>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</si>
  <si>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</si>
  <si>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</si>
  <si>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</si>
  <si>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</si>
  <si>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</si>
  <si>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</si>
  <si>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</si>
  <si>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</si>
  <si>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</si>
  <si>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</si>
  <si>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</si>
  <si>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</si>
  <si>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</si>
  <si>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</si>
  <si>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</si>
  <si>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</si>
  <si>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</si>
  <si>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</si>
  <si>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</si>
  <si>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</si>
  <si>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</si>
  <si>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</si>
  <si>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</si>
  <si>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</si>
  <si>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</si>
  <si>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</si>
  <si>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</si>
  <si>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</si>
  <si>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</si>
  <si>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</si>
  <si>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</si>
  <si>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</si>
  <si>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</si>
  <si>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</si>
  <si>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</si>
  <si>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</si>
  <si>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</si>
  <si>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</si>
  <si>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</si>
  <si>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</si>
  <si>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</si>
  <si>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</si>
  <si>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</si>
  <si>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</si>
  <si>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</si>
  <si>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</si>
  <si>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</si>
  <si>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</si>
  <si>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</si>
  <si>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</si>
  <si>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</si>
  <si>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</si>
  <si>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</si>
  <si>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</si>
  <si>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</si>
  <si>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</si>
  <si>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</si>
  <si>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</si>
  <si>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</si>
  <si>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</si>
  <si>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</si>
  <si>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</si>
  <si>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</si>
  <si>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</si>
  <si>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</si>
  <si>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</si>
  <si>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</si>
  <si>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</si>
  <si>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</si>
  <si>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</si>
  <si>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</si>
  <si>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</si>
  <si>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</si>
  <si>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</si>
  <si>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</si>
  <si>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</si>
  <si>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</si>
  <si>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</si>
  <si>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</si>
  <si>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</si>
  <si>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</si>
  <si>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</si>
  <si>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</si>
  <si>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</si>
  <si>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</si>
  <si>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</si>
  <si>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</si>
  <si>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</si>
  <si>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</si>
  <si>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</si>
  <si>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</si>
  <si>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</si>
  <si>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</si>
  <si>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</si>
  <si>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</si>
  <si>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</si>
  <si>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</si>
  <si>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</si>
  <si>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</si>
  <si>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</si>
  <si>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</si>
  <si>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</si>
  <si>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</si>
  <si>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</si>
  <si>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</si>
  <si>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</si>
  <si>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</si>
  <si>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</si>
  <si>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</si>
  <si>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</si>
  <si>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</si>
  <si>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</si>
  <si>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</si>
  <si>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</si>
  <si>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</si>
  <si>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</si>
  <si>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</si>
  <si>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</si>
  <si>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</si>
  <si>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</si>
  <si>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</si>
  <si>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</si>
  <si>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</si>
  <si>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</si>
  <si>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</si>
  <si>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</si>
  <si>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</si>
  <si>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</si>
  <si>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</si>
  <si>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</si>
  <si>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</si>
  <si>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</si>
  <si>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</si>
  <si>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</si>
  <si>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</si>
  <si>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</si>
  <si>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</si>
  <si>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</si>
  <si>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</si>
  <si>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</si>
  <si>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</si>
  <si>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</si>
  <si>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</si>
  <si>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</si>
  <si>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</si>
  <si>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</si>
  <si>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</si>
  <si>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</si>
  <si>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</si>
  <si>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</si>
  <si>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</si>
  <si>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</si>
  <si>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</si>
  <si>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</si>
  <si>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</si>
  <si>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</si>
  <si>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</si>
  <si>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</si>
  <si>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</si>
  <si>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</si>
  <si>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</si>
  <si>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</si>
  <si>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</si>
  <si>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</si>
  <si>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</si>
  <si>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</si>
  <si>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</si>
  <si>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</si>
  <si>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</si>
  <si>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</si>
  <si>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</si>
  <si>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</si>
  <si>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</si>
  <si>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</si>
  <si>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</si>
  <si>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</si>
  <si>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</si>
  <si>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</si>
  <si>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</si>
  <si>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</si>
  <si>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</si>
  <si>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</si>
  <si>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</si>
  <si>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</si>
  <si>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</si>
  <si>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</si>
  <si>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</si>
  <si>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</si>
  <si>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</si>
  <si>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</si>
  <si>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</si>
  <si>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</si>
  <si>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</si>
  <si>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</si>
  <si>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</si>
  <si>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</si>
  <si>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</si>
  <si>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</si>
  <si>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</si>
  <si>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</si>
  <si>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</si>
  <si>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</si>
  <si>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</si>
  <si>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</si>
  <si>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</si>
  <si>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</si>
  <si>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</si>
  <si>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</si>
  <si>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</si>
  <si>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</si>
  <si>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</si>
  <si>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</si>
  <si>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</si>
  <si>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</si>
  <si>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</si>
  <si>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</si>
  <si>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</si>
  <si>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</si>
  <si>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</si>
  <si>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</si>
  <si>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</si>
  <si>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</si>
  <si>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</si>
  <si>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</si>
  <si>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</si>
  <si>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</si>
  <si>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</si>
  <si>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</si>
  <si>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</si>
  <si>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</si>
  <si>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</si>
  <si>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</si>
  <si>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</si>
  <si>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</si>
  <si>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</si>
  <si>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</si>
  <si>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</si>
  <si>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</si>
  <si>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</si>
  <si>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</si>
  <si>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</si>
  <si>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</si>
  <si>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</si>
  <si>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</si>
  <si>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</si>
  <si>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</si>
  <si>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</si>
  <si>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</si>
  <si>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</si>
  <si>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</si>
  <si>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</si>
  <si>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</si>
  <si>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</si>
  <si>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</si>
  <si>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</si>
  <si>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</si>
  <si>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</si>
  <si>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</si>
  <si>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</si>
  <si>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</si>
  <si>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</si>
  <si>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</si>
  <si>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</si>
  <si>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</si>
  <si>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</si>
  <si>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</si>
  <si>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</si>
  <si>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</si>
  <si>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</si>
  <si>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</si>
  <si>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</si>
  <si>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</si>
  <si>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</si>
  <si>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</si>
  <si>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</si>
  <si>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</si>
  <si>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</si>
  <si>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</si>
  <si>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</si>
  <si>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</si>
  <si>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</si>
  <si>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</si>
  <si>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</si>
  <si>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</si>
  <si>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</si>
  <si>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</si>
  <si>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</si>
  <si>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</si>
  <si>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</si>
  <si>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</si>
  <si>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</si>
  <si>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</si>
  <si>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</si>
  <si>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</si>
  <si>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</si>
  <si>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</si>
  <si>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</si>
  <si>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</si>
  <si>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</si>
  <si>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</si>
  <si>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</si>
  <si>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</si>
  <si>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</si>
  <si>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</si>
  <si>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</si>
  <si>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</si>
  <si>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</si>
  <si>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</si>
  <si>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</si>
  <si>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</si>
  <si>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</si>
  <si>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</si>
  <si>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</si>
  <si>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</si>
  <si>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</si>
  <si>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</si>
  <si>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</si>
  <si>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</si>
  <si>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</si>
  <si>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</si>
  <si>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</si>
  <si>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</si>
  <si>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</si>
  <si>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</si>
  <si>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</si>
  <si>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</si>
  <si>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</si>
  <si>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</si>
  <si>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</si>
  <si>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</si>
  <si>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</si>
  <si>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</si>
  <si>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</si>
  <si>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</si>
  <si>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</si>
  <si>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</si>
  <si>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</si>
  <si>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</si>
  <si>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</si>
  <si>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</si>
  <si>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</si>
  <si>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</si>
  <si>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</si>
  <si>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</si>
  <si>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</si>
  <si>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</si>
  <si>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</si>
  <si>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</si>
  <si>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</si>
  <si>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</si>
  <si>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</si>
  <si>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</si>
  <si>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</si>
  <si>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</si>
  <si>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</si>
  <si>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</si>
  <si>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</si>
  <si>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</si>
  <si>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</si>
  <si>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</si>
  <si>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</si>
  <si>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</si>
  <si>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</si>
  <si>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</si>
  <si>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</si>
  <si>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</si>
  <si>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</si>
  <si>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</si>
  <si>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</si>
  <si>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</si>
  <si>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</si>
  <si>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</si>
  <si>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</si>
  <si>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</si>
  <si>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</si>
  <si>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</si>
  <si>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</si>
  <si>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</si>
  <si>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</si>
  <si>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</si>
  <si>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</si>
  <si>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</si>
  <si>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</si>
  <si>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</si>
  <si>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</si>
  <si>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</si>
  <si>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</si>
  <si>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</si>
  <si>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</si>
  <si>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</si>
  <si>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</si>
  <si>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</si>
  <si>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</si>
  <si>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</si>
  <si>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</si>
  <si>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</si>
  <si>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</si>
  <si>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</si>
  <si>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</si>
  <si>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</si>
  <si>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</si>
  <si>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</si>
  <si>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</si>
  <si>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</si>
  <si>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</si>
  <si>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</si>
  <si>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</si>
  <si>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</si>
  <si>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</si>
  <si>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</si>
  <si>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</si>
  <si>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</si>
  <si>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</si>
  <si>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</si>
  <si>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</si>
  <si>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</si>
  <si>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</si>
  <si>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</si>
  <si>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</si>
  <si>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</si>
  <si>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</si>
  <si>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</si>
  <si>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</si>
  <si>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</si>
  <si>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</si>
  <si>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</si>
  <si>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</si>
  <si>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</si>
  <si>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</si>
  <si>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</si>
  <si>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</si>
  <si>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</si>
  <si>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</si>
  <si>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</si>
  <si>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</si>
  <si>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</si>
  <si>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</si>
  <si>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</si>
  <si>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</si>
  <si>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</si>
  <si>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</si>
  <si>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</si>
  <si>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</si>
  <si>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</si>
  <si>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</si>
  <si>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</si>
  <si>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</si>
  <si>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</si>
  <si>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</si>
  <si>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</si>
  <si>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</si>
  <si>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</si>
  <si>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</si>
  <si>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</si>
  <si>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</si>
  <si>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</si>
  <si>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</si>
  <si>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</si>
  <si>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</si>
  <si>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</si>
  <si>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</si>
  <si>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</si>
  <si>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</si>
  <si>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</si>
  <si>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</si>
  <si>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</si>
  <si>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</si>
  <si>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</si>
  <si>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</si>
  <si>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</si>
  <si>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</si>
  <si>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</si>
  <si>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</si>
  <si>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</si>
  <si>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</si>
  <si>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</si>
  <si>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</si>
  <si>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</si>
  <si>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</si>
  <si>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</si>
  <si>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</si>
  <si>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</si>
  <si>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</si>
  <si>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</si>
  <si>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</si>
  <si>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</si>
  <si>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</si>
  <si>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</si>
  <si>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</si>
  <si>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</si>
  <si>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</si>
  <si>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</si>
  <si>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</si>
  <si>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</si>
  <si>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</si>
  <si>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</si>
  <si>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</si>
  <si>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</si>
  <si>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</si>
  <si>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</si>
  <si>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</si>
  <si>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</si>
  <si>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</si>
  <si>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</si>
  <si>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</si>
  <si>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</si>
  <si>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</si>
  <si>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</si>
  <si>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</si>
  <si>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</si>
  <si>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</si>
  <si>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</si>
  <si>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</si>
  <si>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</si>
  <si>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</si>
  <si>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</si>
  <si>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</si>
  <si>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</si>
  <si>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</si>
  <si>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</si>
  <si>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</si>
  <si>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</si>
  <si>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</si>
  <si>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</si>
  <si>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</si>
  <si>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</si>
  <si>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</si>
  <si>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</si>
  <si>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</si>
  <si>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</si>
  <si>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</si>
  <si>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</si>
  <si>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</si>
  <si>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</si>
  <si>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</si>
  <si>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</si>
  <si>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</si>
  <si>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</si>
  <si>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</si>
  <si>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</si>
  <si>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</si>
  <si>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</si>
  <si>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</si>
  <si>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</si>
  <si>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</si>
  <si>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</si>
  <si>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</si>
  <si>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</si>
  <si>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</si>
  <si>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</si>
  <si>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</si>
  <si>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</si>
  <si>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</si>
  <si>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</si>
  <si>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</si>
  <si>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</si>
  <si>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</si>
  <si>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</si>
  <si>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</si>
  <si>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</si>
  <si>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</si>
  <si>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</si>
  <si>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</si>
  <si>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</si>
  <si>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</si>
  <si>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</si>
  <si>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</si>
  <si>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</si>
  <si>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</si>
  <si>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</si>
  <si>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</si>
  <si>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</si>
  <si>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</si>
  <si>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</si>
  <si>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</si>
  <si>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</si>
  <si>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</si>
  <si>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</si>
  <si>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</si>
  <si>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</si>
  <si>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</si>
  <si>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</si>
  <si>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</si>
  <si>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</si>
  <si>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</si>
  <si>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</si>
  <si>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</si>
  <si>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</si>
  <si>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</si>
  <si>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</si>
  <si>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</si>
  <si>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</si>
  <si>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</si>
  <si>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</si>
  <si>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</si>
  <si>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</si>
  <si>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</si>
  <si>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</si>
  <si>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</si>
  <si>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</si>
  <si>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</si>
  <si>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</si>
  <si>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</si>
  <si>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</si>
  <si>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</si>
  <si>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</si>
  <si>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</si>
  <si>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</si>
  <si>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</si>
  <si>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</si>
  <si>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</si>
  <si>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</si>
  <si>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</si>
  <si>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</si>
  <si>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</si>
  <si>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</si>
  <si>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</si>
  <si>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</si>
  <si>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</si>
  <si>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</si>
  <si>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</si>
  <si>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</si>
  <si>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</si>
  <si>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</si>
  <si>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</si>
  <si>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</si>
  <si>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</si>
  <si>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</si>
  <si>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</si>
  <si>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</si>
  <si>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</si>
  <si>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</si>
  <si>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</si>
  <si>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</si>
  <si>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</si>
  <si>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</si>
  <si>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</si>
  <si>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</si>
  <si>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</si>
  <si>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</si>
  <si>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</si>
  <si>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</si>
  <si>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</si>
  <si>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</si>
  <si>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</si>
  <si>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</si>
  <si>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</si>
  <si>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</si>
  <si>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</si>
  <si>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</si>
  <si>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</si>
  <si>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</si>
  <si>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</si>
  <si>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</si>
  <si>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</si>
  <si>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</si>
  <si>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</si>
  <si>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</si>
  <si>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</si>
  <si>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</si>
  <si>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</si>
  <si>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</si>
  <si>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</si>
  <si>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</si>
  <si>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</si>
  <si>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</si>
  <si>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</si>
  <si>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</si>
  <si>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</si>
  <si>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</si>
  <si>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</si>
  <si>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</si>
  <si>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</si>
  <si>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</si>
  <si>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</si>
  <si>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</si>
  <si>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</si>
  <si>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</si>
  <si>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</si>
  <si>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</si>
  <si>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</si>
  <si>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</si>
  <si>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</si>
  <si>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</si>
  <si>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</si>
  <si>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</si>
  <si>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</si>
  <si>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</si>
  <si>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</si>
  <si>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</si>
  <si>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</si>
  <si>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</si>
  <si>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</si>
  <si>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</si>
  <si>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</si>
  <si>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</si>
  <si>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</si>
  <si>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</si>
  <si>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</si>
  <si>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</si>
  <si>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</si>
  <si>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</si>
  <si>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</si>
  <si>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</si>
  <si>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</si>
  <si>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</si>
  <si>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</si>
  <si>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</si>
  <si>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</si>
  <si>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</si>
  <si>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</si>
  <si>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</si>
  <si>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</si>
  <si>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</si>
  <si>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</si>
  <si>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</si>
  <si>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</si>
  <si>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</si>
  <si>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</si>
  <si>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</si>
  <si>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</si>
  <si>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</si>
  <si>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</si>
  <si>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</si>
  <si>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</si>
  <si>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</si>
  <si>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</si>
  <si>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</si>
  <si>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</si>
  <si>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</si>
  <si>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</si>
  <si>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</si>
  <si>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</si>
  <si>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</si>
  <si>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</si>
  <si>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</si>
  <si>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</si>
  <si>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</si>
  <si>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</si>
  <si>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</si>
  <si>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</si>
  <si>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</si>
  <si>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</si>
  <si>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</si>
  <si>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</si>
  <si>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</si>
  <si>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</si>
  <si>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</si>
  <si>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</si>
  <si>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</si>
  <si>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</si>
  <si>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</si>
  <si>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</si>
  <si>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</si>
  <si>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</si>
  <si>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</si>
  <si>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</si>
  <si>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</si>
  <si>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</si>
  <si>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</si>
  <si>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</si>
  <si>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</si>
  <si>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</si>
  <si>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</si>
  <si>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</si>
  <si>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</si>
  <si>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</si>
  <si>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</si>
  <si>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</si>
  <si>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</si>
  <si>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</si>
  <si>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</si>
  <si>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</si>
  <si>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</si>
  <si>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</si>
  <si>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</si>
  <si>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</si>
  <si>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</si>
  <si>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</si>
  <si>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</si>
  <si>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</si>
  <si>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</si>
  <si>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</si>
  <si>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</si>
  <si>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</si>
  <si>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</si>
  <si>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</si>
  <si>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</si>
  <si>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</si>
  <si>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</si>
  <si>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</si>
  <si>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</si>
  <si>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</si>
  <si>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</si>
  <si>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</si>
  <si>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</si>
  <si>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</si>
  <si>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</si>
  <si>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</si>
  <si>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</si>
  <si>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</si>
  <si>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</si>
  <si>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</si>
  <si>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</si>
  <si>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</si>
  <si>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</si>
  <si>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</si>
  <si>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</si>
  <si>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</si>
  <si>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</si>
  <si>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</si>
  <si>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</si>
  <si>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</si>
  <si>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</si>
  <si>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</si>
  <si>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</si>
  <si>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</si>
  <si>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</si>
  <si>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</si>
  <si>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</si>
  <si>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</si>
  <si>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</si>
  <si>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</si>
  <si>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</si>
  <si>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</si>
  <si>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</si>
  <si>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</si>
  <si>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</si>
  <si>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</si>
  <si>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</si>
  <si>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</si>
  <si>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</si>
  <si>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</si>
  <si>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</si>
  <si>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</si>
  <si>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</si>
  <si>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</si>
  <si>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</si>
  <si>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</si>
  <si>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</si>
  <si>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</si>
  <si>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</si>
  <si>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</si>
  <si>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</si>
  <si>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</si>
  <si>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</si>
  <si>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</si>
  <si>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</si>
  <si>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</si>
  <si>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</si>
  <si>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</si>
  <si>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</si>
  <si>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</si>
  <si>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</si>
  <si>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</si>
  <si>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</si>
  <si>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</si>
  <si>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</si>
  <si>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</si>
  <si>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</si>
  <si>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</si>
  <si>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</si>
  <si>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</si>
  <si>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</si>
  <si>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</si>
  <si>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</si>
  <si>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</si>
  <si>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</si>
  <si>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</si>
  <si>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</si>
  <si>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</si>
  <si>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</si>
  <si>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</si>
  <si>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</si>
  <si>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</si>
  <si>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</si>
  <si>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</si>
  <si>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</si>
  <si>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</si>
  <si>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</si>
  <si>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</si>
  <si>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</si>
  <si>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</si>
  <si>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</si>
  <si>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</si>
  <si>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</si>
  <si>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</si>
  <si>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</si>
  <si>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</si>
  <si>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</si>
  <si>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</si>
  <si>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</si>
  <si>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</si>
  <si>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</si>
  <si>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</si>
  <si>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</si>
  <si>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</si>
  <si>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</si>
  <si>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</si>
  <si>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</si>
  <si>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</si>
  <si>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</si>
  <si>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</si>
  <si>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</si>
  <si>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</si>
  <si>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</si>
  <si>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</si>
  <si>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</si>
  <si>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</si>
  <si>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</si>
  <si>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</si>
  <si>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</si>
  <si>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</si>
  <si>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</si>
  <si>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</si>
  <si>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</si>
  <si>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</si>
  <si>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</si>
  <si>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</si>
  <si>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</si>
  <si>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</si>
  <si>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</si>
  <si>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</si>
  <si>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</si>
  <si>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</si>
  <si>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</si>
  <si>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</si>
  <si>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</si>
  <si>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</si>
  <si>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</si>
  <si>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</si>
  <si>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</si>
  <si>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</si>
  <si>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</si>
  <si>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</si>
  <si>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</si>
  <si>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</si>
  <si>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</si>
  <si>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</si>
  <si>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</si>
  <si>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</si>
  <si>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</si>
  <si>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</si>
  <si>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</si>
  <si>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</si>
  <si>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</si>
  <si>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</si>
  <si>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</si>
  <si>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</si>
  <si>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</si>
  <si>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</si>
  <si>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</si>
  <si>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</si>
  <si>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</si>
  <si>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</si>
  <si>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</si>
  <si>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</si>
  <si>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</si>
  <si>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</si>
  <si>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</si>
  <si>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</si>
  <si>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</si>
  <si>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</si>
  <si>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</si>
  <si>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</si>
  <si>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</si>
  <si>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</si>
  <si>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</si>
  <si>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</si>
  <si>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</si>
  <si>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</si>
  <si>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</si>
  <si>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</si>
  <si>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</si>
  <si>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</si>
  <si>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</si>
  <si>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</si>
  <si>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</si>
  <si>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</si>
  <si>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</si>
  <si>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</si>
  <si>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</si>
  <si>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</si>
  <si>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</si>
  <si>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</si>
  <si>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</si>
  <si>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</si>
  <si>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</si>
  <si>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</si>
  <si>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</si>
  <si>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</si>
  <si>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</si>
  <si>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</si>
  <si>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</si>
  <si>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</si>
  <si>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</si>
  <si>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</si>
  <si>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</si>
  <si>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</si>
  <si>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</si>
  <si>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</si>
  <si>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</si>
  <si>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</si>
  <si>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</si>
  <si>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</si>
  <si>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</si>
  <si>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</si>
  <si>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</si>
  <si>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</si>
  <si>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</si>
  <si>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</si>
  <si>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</si>
  <si>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</si>
  <si>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</si>
  <si>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</si>
  <si>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</si>
  <si>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</si>
  <si>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</si>
  <si>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</si>
  <si>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</si>
  <si>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</si>
  <si>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</si>
  <si>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</si>
  <si>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</si>
  <si>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</si>
  <si>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</si>
  <si>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</si>
  <si>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</si>
  <si>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</si>
  <si>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</si>
  <si>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</si>
  <si>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</si>
  <si>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</si>
  <si>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</si>
  <si>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</si>
  <si>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</si>
  <si>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</si>
  <si>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</si>
  <si>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</si>
  <si>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</si>
  <si>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</si>
  <si>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</si>
  <si>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</si>
  <si>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</si>
  <si>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</si>
  <si>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</si>
  <si>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</si>
  <si>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</si>
  <si>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</si>
  <si>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</si>
  <si>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</si>
  <si>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</si>
  <si>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</si>
  <si>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</si>
  <si>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</si>
  <si>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</si>
  <si>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</si>
  <si>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</si>
  <si>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</si>
  <si>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</si>
  <si>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</si>
  <si>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</si>
  <si>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</si>
  <si>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</si>
  <si>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</si>
  <si>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</si>
  <si>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</si>
  <si>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</si>
  <si>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</si>
  <si>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</si>
  <si>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</si>
  <si>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</si>
  <si>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</si>
  <si>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</si>
  <si>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</si>
  <si>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</si>
  <si>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</si>
  <si>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</si>
  <si>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</si>
  <si>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</si>
  <si>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</si>
  <si>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</si>
  <si>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</si>
  <si>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</si>
  <si>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</si>
  <si>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</si>
  <si>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</si>
  <si>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</si>
  <si>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</si>
  <si>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</si>
  <si>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</si>
  <si>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</si>
  <si>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</si>
  <si>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</si>
  <si>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</si>
  <si>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</si>
  <si>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</si>
  <si>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</si>
  <si>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</si>
  <si>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</si>
  <si>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</si>
  <si>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</si>
  <si>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</si>
  <si>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</si>
  <si>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</si>
  <si>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</si>
  <si>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</si>
  <si>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</si>
  <si>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</si>
  <si>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</si>
  <si>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</si>
  <si>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</si>
  <si>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</si>
  <si>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</si>
  <si>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</si>
  <si>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</si>
  <si>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</si>
  <si>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</si>
  <si>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</si>
  <si>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</si>
  <si>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</si>
  <si>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</si>
  <si>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</si>
  <si>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</si>
  <si>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</si>
  <si>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</si>
  <si>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</si>
  <si>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</si>
  <si>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</si>
  <si>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</si>
  <si>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</si>
  <si>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</si>
  <si>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</si>
  <si>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</si>
  <si>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</si>
  <si>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</si>
  <si>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</si>
  <si>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</si>
  <si>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</si>
  <si>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</si>
  <si>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</si>
  <si>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</si>
  <si>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</si>
  <si>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</si>
  <si>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</si>
  <si>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</si>
  <si>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</si>
  <si>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</si>
  <si>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</si>
  <si>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</si>
  <si>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</si>
  <si>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</si>
  <si>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</si>
  <si>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</si>
  <si>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</si>
  <si>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</si>
  <si>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</si>
  <si>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</si>
  <si>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</si>
  <si>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</si>
  <si>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</si>
  <si>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</si>
  <si>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</si>
  <si>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</si>
  <si>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</si>
  <si>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</si>
  <si>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</si>
  <si>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</si>
  <si>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</si>
  <si>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</si>
  <si>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</si>
  <si>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</si>
  <si>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</si>
  <si>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</si>
  <si>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</si>
  <si>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</si>
  <si>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</si>
  <si>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</si>
  <si>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</si>
  <si>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</si>
  <si>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</si>
  <si>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</si>
  <si>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</si>
  <si>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</si>
  <si>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</si>
  <si>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</si>
  <si>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</si>
  <si>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</si>
  <si>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</si>
  <si>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</si>
  <si>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</si>
  <si>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</si>
  <si>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</si>
  <si>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</si>
  <si>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</si>
  <si>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</si>
  <si>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</si>
  <si>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</si>
  <si>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</si>
  <si>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</si>
  <si>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</si>
  <si>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</si>
  <si>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</si>
  <si>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</si>
  <si>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</si>
  <si>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</si>
  <si>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</si>
  <si>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</si>
  <si>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</si>
  <si>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</si>
  <si>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</si>
  <si>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</si>
  <si>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</si>
  <si>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</si>
  <si>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</si>
  <si>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</si>
  <si>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</si>
  <si>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</si>
  <si>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</si>
  <si>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</si>
  <si>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</si>
  <si>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</si>
  <si>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</si>
  <si>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</si>
  <si>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</si>
  <si>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</si>
  <si>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</si>
  <si>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</si>
  <si>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</si>
  <si>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</si>
  <si>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</si>
  <si>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</si>
  <si>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</si>
  <si>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</si>
  <si>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</si>
  <si>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</si>
  <si>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</si>
  <si>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</si>
  <si>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</si>
  <si>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</si>
  <si>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</si>
  <si>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</si>
  <si>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</si>
  <si>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</si>
  <si>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</si>
  <si>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</si>
  <si>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</si>
  <si>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</si>
  <si>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</si>
  <si>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</si>
  <si>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</si>
  <si>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</si>
  <si>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</si>
  <si>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</si>
  <si>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</si>
  <si>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</si>
  <si>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</si>
  <si>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</si>
  <si>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</si>
  <si>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</si>
  <si>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</si>
  <si>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</si>
  <si>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</si>
  <si>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</si>
  <si>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</si>
  <si>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</si>
  <si>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</si>
  <si>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</si>
  <si>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</si>
  <si>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</si>
  <si>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</si>
  <si>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</si>
  <si>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</si>
  <si>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</si>
  <si>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</si>
  <si>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</si>
  <si>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</si>
  <si>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</si>
  <si>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</si>
  <si>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</si>
  <si>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</si>
  <si>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</si>
  <si>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</si>
  <si>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</si>
  <si>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</si>
  <si>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</si>
  <si>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</si>
  <si>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</si>
  <si>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</si>
  <si>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</si>
  <si>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</si>
  <si>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</si>
  <si>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</si>
  <si>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</si>
  <si>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</si>
  <si>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</si>
  <si>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</si>
  <si>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</si>
  <si>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</si>
  <si>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</si>
  <si>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</si>
  <si>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</si>
  <si>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</si>
  <si>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</si>
  <si>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</si>
  <si>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</si>
  <si>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</si>
  <si>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</si>
  <si>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</si>
  <si>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</si>
  <si>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</si>
  <si>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</si>
  <si>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</si>
  <si>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</si>
  <si>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</si>
  <si>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</si>
  <si>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</si>
  <si>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</si>
  <si>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</si>
  <si>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</si>
  <si>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</si>
  <si>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</si>
  <si>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</si>
  <si>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</si>
  <si>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</si>
  <si>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</si>
  <si>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</si>
  <si>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</si>
  <si>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</si>
  <si>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</si>
  <si>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</si>
  <si>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</si>
  <si>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</si>
  <si>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</si>
  <si>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</si>
  <si>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</si>
  <si>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</si>
  <si>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</si>
  <si>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</si>
  <si>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</si>
  <si>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</si>
  <si>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</si>
  <si>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</si>
  <si>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</si>
  <si>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</si>
  <si>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</si>
  <si>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</si>
  <si>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</si>
  <si>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</si>
  <si>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</si>
  <si>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</si>
  <si>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</si>
  <si>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</si>
  <si>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</si>
  <si>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</si>
  <si>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</si>
  <si>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</si>
  <si>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</si>
  <si>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</si>
  <si>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</si>
  <si>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</si>
  <si>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</si>
  <si>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</si>
  <si>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</si>
  <si>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</si>
  <si>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</si>
  <si>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</si>
  <si>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</si>
  <si>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</si>
  <si>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</si>
  <si>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</si>
  <si>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</si>
  <si>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</si>
  <si>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</si>
  <si>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</si>
  <si>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</si>
  <si>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</si>
  <si>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</si>
  <si>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</si>
  <si>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</si>
  <si>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</si>
  <si>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</si>
  <si>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</si>
  <si>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</si>
  <si>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</si>
  <si>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</si>
  <si>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</si>
  <si>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</si>
  <si>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</si>
  <si>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</si>
  <si>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</si>
  <si>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</si>
  <si>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</si>
  <si>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</si>
  <si>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</si>
  <si>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</si>
  <si>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</si>
  <si>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</si>
  <si>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</si>
  <si>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</si>
  <si>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</si>
  <si>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</si>
  <si>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</si>
  <si>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</si>
  <si>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</si>
  <si>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</si>
  <si>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</si>
  <si>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</si>
  <si>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</si>
  <si>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</si>
  <si>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</si>
  <si>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</si>
  <si>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</si>
  <si>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</si>
  <si>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</si>
  <si>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</si>
  <si>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</si>
  <si>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</si>
  <si>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</si>
  <si>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</si>
  <si>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</si>
  <si>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</si>
  <si>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</si>
  <si>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</si>
  <si>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</si>
  <si>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</si>
  <si>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</si>
  <si>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</si>
  <si>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</si>
  <si>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</si>
  <si>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</si>
  <si>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</si>
  <si>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</si>
  <si>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</si>
  <si>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</si>
  <si>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</si>
  <si>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</si>
  <si>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</si>
  <si>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</si>
  <si>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</si>
  <si>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</si>
  <si>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</si>
  <si>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</si>
  <si>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</si>
  <si>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</si>
  <si>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</si>
  <si>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</si>
  <si>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</si>
  <si>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</si>
  <si>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</si>
  <si>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</si>
  <si>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</si>
  <si>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</si>
  <si>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</si>
  <si>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</si>
  <si>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</si>
  <si>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</si>
  <si>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</si>
  <si>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</si>
  <si>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</si>
  <si>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</si>
  <si>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</si>
  <si>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</si>
  <si>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</si>
  <si>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</si>
  <si>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</si>
  <si>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</si>
  <si>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</si>
  <si>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</si>
  <si>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</si>
  <si>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</si>
  <si>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</si>
  <si>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</si>
  <si>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</si>
  <si>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</si>
  <si>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</si>
  <si>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</si>
  <si>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</si>
  <si>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</si>
  <si>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</si>
  <si>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</si>
  <si>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</si>
  <si>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</si>
  <si>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</si>
  <si>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</si>
  <si>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</si>
  <si>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</si>
  <si>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</si>
  <si>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</si>
  <si>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</si>
  <si>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</si>
  <si>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</si>
  <si>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</si>
  <si>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</si>
  <si>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</si>
  <si>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</si>
  <si>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</si>
  <si>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</si>
  <si>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</si>
  <si>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</si>
  <si>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</si>
  <si>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</si>
  <si>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</si>
  <si>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</si>
  <si>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</si>
  <si>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</si>
  <si>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</si>
  <si>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</si>
  <si>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</si>
  <si>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</si>
  <si>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</si>
  <si>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</si>
  <si>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</si>
  <si>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</si>
  <si>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</si>
  <si>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</si>
  <si>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</si>
  <si>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</si>
  <si>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</si>
  <si>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</si>
  <si>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</si>
  <si>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</si>
  <si>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</si>
  <si>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</si>
  <si>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</si>
  <si>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</si>
  <si>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</si>
  <si>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</si>
  <si>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</si>
  <si>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</si>
  <si>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</si>
  <si>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</si>
  <si>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</si>
  <si>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</si>
  <si>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</si>
  <si>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</si>
  <si>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</si>
  <si>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</si>
  <si>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</si>
  <si>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</si>
  <si>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</si>
  <si>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</si>
  <si>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</si>
  <si>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</si>
  <si>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</si>
  <si>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</si>
  <si>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</si>
  <si>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</si>
  <si>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</si>
  <si>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</si>
  <si>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</si>
  <si>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</si>
  <si>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</si>
  <si>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</si>
  <si>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</si>
  <si>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</si>
  <si>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</si>
  <si>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</si>
  <si>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</si>
  <si>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</si>
  <si>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</si>
  <si>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</si>
  <si>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</si>
  <si>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</si>
  <si>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</si>
  <si>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</si>
  <si>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</si>
  <si>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</si>
  <si>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</si>
  <si>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</si>
  <si>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</si>
  <si>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</si>
  <si>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</si>
  <si>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</si>
  <si>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</si>
  <si>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</si>
  <si>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</si>
  <si>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</si>
  <si>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</si>
  <si>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</si>
  <si>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</si>
  <si>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</si>
  <si>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</si>
  <si>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</si>
  <si>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</si>
  <si>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</si>
  <si>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</si>
  <si>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</si>
  <si>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</si>
  <si>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</si>
  <si>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</si>
  <si>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</si>
  <si>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</si>
  <si>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</si>
  <si>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</si>
  <si>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</si>
  <si>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</si>
  <si>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</si>
  <si>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</si>
  <si>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</si>
  <si>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</si>
  <si>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</si>
  <si>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</si>
  <si>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</si>
  <si>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</si>
  <si>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</si>
  <si>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</si>
  <si>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</si>
  <si>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</si>
  <si>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</si>
  <si>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</si>
  <si>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</si>
  <si>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</si>
  <si>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</si>
  <si>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</si>
  <si>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</si>
  <si>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</si>
  <si>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</si>
  <si>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</si>
  <si>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</si>
  <si>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</si>
  <si>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</si>
  <si>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</si>
  <si>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</si>
  <si>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</si>
  <si>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</si>
  <si>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</si>
  <si>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</si>
  <si>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</si>
  <si>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</si>
  <si>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</si>
  <si>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</si>
  <si>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</si>
  <si>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</si>
  <si>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</si>
  <si>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</si>
  <si>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</si>
  <si>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</si>
  <si>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</si>
  <si>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</si>
  <si>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</si>
  <si>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</si>
  <si>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</si>
  <si>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</si>
  <si>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</si>
  <si>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</si>
  <si>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</si>
  <si>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</si>
  <si>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</si>
  <si>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</si>
  <si>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</si>
  <si>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</si>
  <si>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</si>
  <si>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</si>
  <si>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</si>
  <si>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</si>
  <si>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</si>
  <si>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</si>
  <si>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</si>
  <si>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</si>
  <si>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</si>
  <si>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</si>
  <si>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</si>
  <si>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</si>
  <si>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</si>
  <si>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</si>
  <si>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</si>
  <si>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</si>
  <si>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</si>
  <si>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</si>
  <si>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</si>
  <si>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</si>
  <si>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</si>
  <si>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</si>
  <si>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</si>
  <si>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</si>
  <si>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</si>
  <si>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</si>
  <si>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</si>
  <si>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</si>
  <si>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</si>
  <si>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</si>
  <si>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</si>
  <si>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</si>
  <si>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</si>
  <si>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</si>
  <si>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</si>
  <si>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</si>
  <si>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</si>
  <si>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</si>
  <si>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</si>
  <si>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</si>
  <si>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</si>
  <si>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</si>
  <si>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</si>
  <si>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</si>
  <si>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</si>
  <si>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</si>
  <si>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</si>
  <si>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</si>
  <si>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</si>
  <si>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</si>
  <si>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</si>
  <si>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</si>
  <si>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</si>
  <si>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</si>
  <si>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</si>
  <si>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</si>
  <si>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</si>
  <si>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</si>
  <si>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</si>
  <si>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</si>
  <si>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</si>
  <si>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</si>
  <si>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</si>
  <si>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</si>
  <si>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</si>
  <si>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</si>
  <si>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</si>
  <si>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</si>
  <si>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</si>
  <si>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</si>
  <si>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</si>
  <si>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</si>
  <si>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</si>
  <si>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</si>
  <si>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</si>
  <si>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</si>
  <si>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</si>
  <si>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</si>
  <si>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</si>
  <si>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</si>
  <si>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</si>
  <si>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</si>
  <si>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</si>
  <si>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</si>
  <si>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</si>
  <si>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</si>
  <si>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</si>
  <si>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</si>
  <si>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</si>
  <si>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</si>
  <si>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</si>
  <si>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</si>
  <si>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</si>
  <si>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</si>
  <si>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</si>
  <si>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</si>
  <si>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</si>
  <si>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</si>
  <si>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</si>
  <si>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</si>
  <si>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</si>
  <si>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</si>
  <si>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</si>
  <si>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</si>
  <si>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</si>
  <si>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</si>
  <si>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</si>
  <si>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</si>
  <si>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</si>
  <si>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</si>
  <si>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</si>
  <si>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</si>
  <si>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</si>
  <si>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</si>
  <si>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</si>
  <si>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</si>
  <si>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</si>
  <si>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</si>
  <si>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</si>
  <si>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</si>
  <si>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</si>
  <si>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</si>
  <si>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</si>
  <si>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</si>
  <si>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</si>
  <si>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</si>
  <si>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</si>
  <si>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</si>
  <si>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</si>
  <si>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</si>
  <si>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</si>
  <si>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</si>
  <si>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</si>
  <si>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</si>
  <si>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</si>
  <si>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</si>
  <si>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</si>
  <si>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</si>
  <si>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</si>
  <si>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</si>
  <si>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</si>
  <si>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</si>
  <si>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</si>
  <si>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</si>
  <si>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</si>
  <si>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</si>
  <si>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</si>
  <si>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</si>
  <si>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</si>
  <si>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</si>
  <si>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</si>
  <si>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</si>
  <si>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</si>
  <si>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</si>
  <si>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</si>
  <si>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</si>
  <si>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</si>
  <si>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</si>
  <si>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</si>
  <si>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</si>
  <si>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</si>
  <si>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</si>
  <si>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</si>
  <si>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</si>
  <si>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</si>
  <si>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</si>
  <si>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</si>
  <si>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</si>
  <si>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</si>
  <si>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</si>
  <si>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</si>
  <si>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</si>
  <si>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</si>
  <si>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</si>
  <si>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</si>
  <si>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</si>
  <si>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</si>
  <si>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</si>
  <si>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</si>
  <si>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</si>
  <si>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</si>
  <si>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</si>
  <si>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</si>
  <si>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</si>
  <si>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</si>
  <si>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</si>
  <si>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</si>
  <si>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</si>
  <si>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</si>
  <si>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</si>
  <si>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</si>
  <si>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</si>
  <si>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</si>
  <si>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</si>
  <si>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</si>
  <si>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</si>
  <si>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</si>
  <si>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</si>
  <si>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</si>
  <si>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</si>
  <si>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</si>
  <si>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</si>
  <si>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</si>
  <si>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</si>
  <si>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</si>
  <si>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</si>
  <si>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</si>
  <si>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</si>
  <si>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</si>
  <si>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</si>
  <si>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</si>
  <si>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</si>
  <si>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</si>
  <si>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</si>
  <si>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</si>
  <si>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</si>
  <si>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</si>
  <si>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</si>
  <si>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</si>
  <si>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</si>
  <si>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</si>
  <si>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</si>
  <si>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</si>
  <si>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</si>
  <si>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</si>
  <si>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</si>
  <si>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</si>
  <si>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</si>
  <si>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</si>
  <si>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</si>
  <si>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</si>
  <si>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</si>
  <si>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</si>
  <si>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</si>
  <si>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</si>
  <si>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</si>
  <si>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</si>
  <si>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</si>
  <si>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</si>
  <si>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</si>
  <si>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</si>
  <si>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</si>
  <si>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</si>
  <si>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</si>
  <si>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</si>
  <si>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</si>
  <si>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</si>
  <si>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</si>
  <si>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</si>
  <si>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</si>
  <si>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</si>
  <si>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</si>
  <si>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</si>
  <si>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</si>
  <si>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</si>
  <si>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</si>
  <si>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</si>
  <si>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</si>
  <si>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</si>
  <si>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</si>
  <si>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</si>
  <si>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</si>
  <si>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</si>
  <si>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</si>
  <si>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</si>
  <si>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</si>
  <si>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</si>
  <si>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</si>
  <si>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</si>
  <si>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</si>
  <si>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</si>
  <si>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</si>
  <si>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</si>
  <si>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</si>
  <si>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</si>
  <si>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</si>
  <si>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</si>
  <si>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</si>
  <si>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</si>
  <si>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</si>
  <si>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</si>
  <si>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</si>
  <si>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</si>
  <si>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</si>
  <si>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</si>
  <si>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</si>
  <si>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</si>
  <si>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</si>
  <si>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</si>
  <si>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</si>
  <si>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</si>
  <si>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</si>
  <si>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</si>
  <si>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</si>
  <si>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</si>
  <si>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</si>
  <si>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</si>
  <si>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</si>
  <si>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</si>
  <si>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</si>
  <si>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</si>
  <si>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</si>
  <si>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</si>
  <si>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</si>
  <si>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</si>
  <si>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</si>
  <si>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</si>
  <si>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</si>
  <si>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</si>
  <si>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</si>
  <si>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</si>
  <si>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</si>
  <si>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</si>
  <si>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</si>
  <si>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</si>
  <si>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</si>
  <si>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</si>
  <si>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</si>
  <si>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</si>
  <si>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</si>
  <si>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</si>
  <si>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</si>
  <si>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</si>
  <si>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</si>
  <si>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</si>
  <si>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</si>
  <si>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</si>
  <si>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</si>
  <si>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</si>
  <si>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</si>
  <si>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</si>
  <si>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</si>
  <si>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</si>
  <si>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</si>
  <si>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</si>
  <si>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</si>
  <si>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</si>
  <si>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</si>
  <si>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</si>
  <si>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</si>
  <si>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</si>
  <si>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</si>
  <si>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</si>
  <si>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</si>
  <si>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</si>
  <si>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</si>
  <si>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</si>
  <si>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</si>
  <si>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</si>
  <si>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</si>
  <si>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</si>
  <si>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</si>
  <si>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</si>
  <si>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</si>
  <si>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</si>
  <si>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</si>
  <si>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</si>
  <si>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</si>
  <si>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</si>
  <si>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</si>
  <si>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</si>
  <si>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</si>
  <si>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</si>
  <si>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</si>
  <si>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</si>
  <si>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</si>
  <si>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</si>
  <si>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</si>
  <si>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</si>
  <si>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</si>
  <si>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</si>
  <si>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</si>
  <si>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</si>
  <si>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</si>
  <si>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</si>
  <si>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</si>
  <si>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</si>
  <si>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</si>
  <si>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</si>
  <si>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</si>
  <si>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</si>
  <si>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</si>
  <si>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</si>
  <si>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</si>
  <si>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</si>
  <si>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</si>
  <si>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</si>
  <si>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</si>
  <si>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</si>
  <si>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</si>
  <si>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</si>
  <si>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</si>
  <si>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</si>
  <si>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</si>
  <si>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</si>
  <si>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</si>
  <si>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</si>
  <si>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</si>
  <si>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</si>
  <si>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</si>
  <si>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</si>
  <si>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</si>
  <si>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</si>
  <si>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</si>
  <si>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</si>
  <si>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</si>
  <si>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</si>
  <si>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</si>
  <si>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</si>
  <si>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</si>
  <si>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</si>
  <si>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</si>
  <si>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</si>
  <si>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</si>
  <si>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</si>
  <si>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</si>
  <si>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</si>
  <si>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</si>
  <si>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</si>
  <si>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</si>
  <si>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</si>
  <si>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</si>
  <si>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</si>
  <si>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</si>
  <si>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</si>
  <si>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</si>
  <si>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</si>
  <si>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</si>
  <si>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</si>
  <si>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</si>
  <si>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</si>
  <si>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</si>
  <si>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</si>
  <si>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</si>
  <si>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</si>
  <si>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</si>
  <si>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</si>
  <si>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</si>
  <si>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</si>
  <si>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</si>
  <si>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</si>
  <si>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</si>
  <si>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</si>
  <si>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</si>
  <si>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</si>
  <si>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</si>
  <si>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</si>
  <si>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</si>
  <si>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</si>
  <si>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</si>
  <si>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</si>
  <si>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</si>
  <si>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</si>
  <si>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</si>
  <si>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</si>
  <si>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</si>
  <si>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</si>
  <si>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</si>
  <si>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</si>
  <si>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</si>
  <si>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</si>
  <si>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</si>
  <si>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</si>
  <si>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</si>
  <si>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</si>
  <si>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</si>
  <si>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</si>
  <si>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</si>
  <si>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</si>
  <si>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</si>
  <si>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</si>
  <si>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</si>
  <si>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</si>
  <si>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</si>
  <si>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</si>
  <si>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</si>
  <si>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</si>
  <si>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</si>
  <si>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</si>
  <si>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</si>
  <si>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</si>
  <si>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</si>
  <si>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</si>
  <si>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</si>
  <si>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</si>
  <si>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</si>
  <si>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</si>
  <si>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</si>
  <si>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</si>
  <si>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</si>
  <si>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</si>
  <si>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</si>
  <si>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</si>
  <si>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</si>
  <si>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</si>
  <si>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</si>
  <si>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</si>
  <si>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</si>
  <si>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</si>
  <si>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</si>
  <si>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</si>
  <si>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</si>
  <si>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</si>
  <si>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</si>
  <si>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</si>
  <si>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</si>
  <si>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</si>
  <si>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</si>
  <si>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</si>
  <si>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</si>
  <si>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</si>
  <si>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</si>
  <si>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</si>
  <si>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</si>
  <si>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</si>
  <si>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</si>
  <si>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</si>
  <si>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</si>
  <si>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</si>
  <si>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</si>
  <si>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</si>
  <si>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</si>
  <si>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</si>
  <si>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</si>
  <si>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</si>
  <si>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</si>
  <si>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</si>
  <si>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</si>
  <si>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</si>
  <si>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</si>
  <si>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</si>
  <si>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</si>
  <si>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</si>
  <si>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</si>
  <si>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</si>
  <si>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</si>
  <si>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</si>
  <si>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</si>
  <si>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</si>
  <si>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</si>
  <si>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</si>
  <si>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</si>
  <si>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</si>
  <si>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</si>
  <si>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</si>
  <si>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</si>
  <si>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</si>
  <si>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</si>
  <si>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</si>
  <si>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</si>
  <si>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</si>
  <si>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</si>
  <si>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</si>
  <si>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</si>
  <si>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</si>
  <si>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</si>
  <si>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</si>
  <si>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</si>
  <si>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</si>
  <si>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</si>
  <si>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</si>
  <si>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</si>
  <si>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</si>
  <si>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</si>
  <si>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</si>
  <si>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</si>
  <si>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</si>
  <si>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</si>
  <si>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</si>
  <si>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</si>
  <si>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</si>
  <si>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</si>
  <si>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</si>
  <si>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</si>
  <si>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</si>
  <si>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</si>
  <si>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</si>
  <si>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</si>
  <si>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</si>
  <si>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</si>
  <si>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</si>
  <si>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</si>
  <si>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</si>
  <si>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</si>
  <si>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</si>
  <si>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</si>
  <si>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</si>
  <si>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</si>
  <si>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</si>
  <si>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</si>
  <si>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</si>
  <si>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</si>
  <si>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</si>
  <si>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</si>
  <si>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</si>
  <si>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</si>
  <si>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</si>
  <si>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</si>
  <si>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</si>
  <si>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</si>
  <si>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</si>
  <si>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</si>
  <si>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</si>
  <si>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</si>
  <si>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</si>
  <si>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</si>
  <si>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</si>
  <si>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</si>
  <si>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</si>
  <si>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</si>
  <si>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</si>
  <si>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</si>
  <si>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</si>
  <si>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</si>
  <si>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</si>
  <si>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</si>
  <si>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</si>
  <si>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</si>
  <si>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</si>
  <si>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</si>
  <si>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</si>
  <si>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</si>
  <si>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</si>
  <si>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</si>
  <si>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</si>
  <si>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</si>
  <si>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</si>
  <si>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</si>
  <si>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</si>
  <si>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</si>
  <si>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</si>
  <si>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</si>
  <si>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</si>
  <si>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</si>
  <si>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</si>
  <si>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</si>
  <si>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</si>
  <si>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</si>
  <si>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</si>
  <si>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</si>
  <si>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</si>
  <si>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</si>
  <si>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</si>
  <si>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</si>
  <si>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</si>
  <si>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</si>
  <si>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</si>
  <si>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</si>
  <si>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</si>
  <si>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</si>
  <si>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</si>
  <si>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</si>
  <si>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</si>
  <si>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</si>
  <si>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</si>
  <si>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</si>
  <si>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</si>
  <si>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</si>
  <si>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</si>
  <si>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</si>
  <si>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</si>
  <si>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</si>
  <si>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</si>
  <si>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</si>
  <si>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</si>
  <si>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</si>
  <si>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</si>
  <si>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</si>
  <si>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</si>
  <si>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</si>
  <si>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</si>
  <si>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</si>
  <si>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</si>
  <si>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</si>
  <si>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</si>
  <si>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</si>
  <si>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</si>
  <si>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</si>
  <si>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</si>
  <si>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</si>
  <si>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</si>
  <si>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</si>
  <si>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</si>
  <si>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</si>
  <si>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</si>
  <si>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</si>
  <si>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</si>
  <si>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</si>
  <si>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</si>
  <si>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</si>
  <si>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</si>
  <si>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</si>
  <si>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</si>
  <si>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</si>
  <si>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</si>
  <si>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</si>
  <si>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</si>
  <si>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</si>
  <si>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</si>
  <si>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</si>
  <si>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</si>
  <si>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</si>
  <si>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</si>
  <si>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</si>
  <si>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</si>
  <si>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</si>
  <si>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</si>
  <si>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</si>
  <si>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</si>
  <si>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</si>
  <si>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</si>
  <si>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</si>
  <si>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</si>
  <si>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</si>
  <si>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</si>
  <si>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</si>
  <si>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</si>
  <si>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</si>
  <si>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</si>
  <si>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</si>
  <si>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</si>
  <si>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</si>
  <si>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</si>
  <si>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</si>
  <si>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</si>
  <si>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</si>
  <si>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</si>
  <si>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</si>
  <si>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</si>
  <si>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</si>
  <si>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</si>
  <si>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</si>
  <si>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</si>
  <si>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</si>
  <si>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</si>
  <si>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</si>
  <si>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</si>
  <si>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</si>
  <si>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</si>
  <si>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</si>
  <si>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</si>
  <si>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</si>
  <si>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</si>
  <si>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</si>
  <si>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</si>
  <si>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</si>
  <si>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</si>
  <si>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</si>
  <si>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</si>
  <si>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</si>
  <si>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</si>
  <si>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</si>
  <si>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</si>
  <si>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</si>
  <si>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</si>
  <si>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</si>
  <si>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</si>
  <si>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</si>
  <si>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</si>
  <si>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</si>
  <si>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</si>
  <si>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</si>
  <si>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</si>
  <si>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</si>
  <si>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</si>
  <si>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</si>
  <si>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</si>
  <si>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</si>
  <si>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</si>
  <si>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</si>
  <si>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</si>
  <si>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</si>
  <si>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</si>
  <si>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</si>
  <si>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</si>
  <si>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</si>
  <si>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</si>
  <si>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</si>
  <si>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</si>
  <si>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</si>
  <si>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</si>
  <si>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</si>
  <si>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</si>
  <si>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</si>
  <si>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</si>
  <si>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</si>
  <si>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</si>
  <si>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</si>
  <si>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</si>
  <si>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</si>
  <si>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</si>
  <si>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</si>
  <si>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</si>
  <si>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</si>
  <si>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</si>
  <si>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</si>
  <si>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</si>
  <si>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</si>
  <si>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</si>
  <si>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</si>
  <si>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</si>
  <si>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</si>
  <si>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</si>
  <si>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</si>
  <si>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</si>
  <si>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</si>
  <si>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</si>
  <si>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</si>
  <si>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</si>
  <si>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</si>
  <si>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</si>
  <si>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</si>
  <si>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</si>
  <si>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</si>
  <si>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</si>
  <si>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</si>
  <si>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</si>
  <si>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</si>
  <si>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</si>
  <si>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</si>
  <si>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</si>
  <si>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</si>
  <si>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</si>
  <si>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</si>
  <si>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</si>
  <si>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</si>
  <si>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</si>
  <si>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</si>
  <si>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</si>
  <si>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</si>
  <si>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</si>
  <si>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</si>
  <si>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</si>
  <si>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</si>
  <si>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</si>
  <si>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</si>
  <si>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</si>
  <si>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</si>
  <si>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</si>
  <si>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</si>
  <si>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</si>
  <si>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</si>
  <si>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</si>
  <si>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</si>
  <si>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</si>
  <si>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</si>
  <si>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</si>
  <si>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</si>
  <si>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</si>
  <si>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</si>
  <si>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</si>
  <si>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</si>
  <si>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</si>
  <si>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</si>
  <si>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</si>
  <si>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</si>
  <si>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</si>
  <si>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</si>
  <si>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</si>
  <si>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</si>
  <si>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</si>
  <si>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</si>
  <si>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</si>
  <si>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</si>
  <si>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</si>
  <si>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</si>
  <si>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</si>
  <si>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</si>
  <si>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</si>
  <si>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</si>
  <si>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</si>
  <si>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</si>
  <si>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</si>
  <si>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</si>
  <si>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</si>
  <si>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</si>
  <si>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</si>
  <si>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</si>
  <si>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</si>
  <si>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</si>
  <si>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</si>
  <si>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</si>
  <si>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</si>
  <si>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</si>
  <si>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</si>
  <si>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</si>
  <si>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</si>
  <si>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</si>
  <si>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</si>
  <si>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</si>
  <si>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</si>
  <si>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</si>
  <si>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</si>
  <si>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</si>
  <si>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</si>
  <si>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</si>
  <si>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</si>
  <si>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</si>
  <si>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</si>
  <si>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</si>
  <si>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</si>
  <si>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</si>
  <si>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</si>
  <si>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</si>
  <si>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</si>
  <si>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</si>
  <si>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</si>
  <si>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</si>
  <si>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</si>
  <si>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</si>
  <si>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</si>
  <si>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</si>
  <si>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</si>
  <si>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</si>
  <si>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</si>
  <si>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</si>
  <si>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</si>
  <si>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</si>
  <si>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</si>
  <si>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</si>
  <si>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</si>
  <si>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</si>
  <si>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</si>
  <si>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</si>
  <si>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</si>
  <si>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</si>
  <si>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</si>
  <si>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</si>
  <si>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</si>
  <si>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</si>
  <si>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</si>
  <si>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</si>
  <si>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</si>
  <si>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</si>
  <si>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</si>
  <si>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</si>
  <si>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</si>
  <si>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</si>
  <si>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</si>
  <si>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</si>
  <si>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</si>
  <si>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</si>
  <si>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</si>
  <si>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</si>
  <si>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</si>
  <si>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</si>
  <si>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</si>
  <si>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</si>
  <si>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</si>
  <si>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</si>
  <si>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</si>
  <si>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</si>
  <si>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</si>
  <si>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</si>
  <si>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</si>
  <si>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</si>
  <si>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</si>
  <si>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</si>
  <si>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</si>
  <si>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</si>
  <si>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</si>
  <si>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</si>
  <si>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</si>
  <si>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</si>
  <si>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</si>
  <si>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</si>
  <si>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</si>
  <si>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</si>
  <si>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</si>
  <si>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</si>
  <si>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</si>
  <si>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</si>
  <si>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</si>
  <si>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</si>
  <si>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</si>
  <si>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</si>
  <si>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</si>
  <si>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</si>
  <si>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</si>
  <si>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</si>
  <si>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</si>
  <si>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</si>
  <si>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</si>
  <si>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</si>
  <si>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</si>
  <si>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</si>
  <si>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</si>
  <si>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</si>
  <si>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</si>
  <si>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</si>
  <si>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</si>
  <si>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</si>
  <si>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</si>
  <si>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</si>
  <si>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</si>
  <si>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</si>
  <si>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</si>
  <si>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</si>
  <si>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</si>
  <si>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</si>
  <si>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</si>
  <si>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</si>
  <si>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</si>
  <si>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</si>
  <si>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</si>
  <si>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</si>
  <si>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</si>
  <si>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</si>
  <si>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</si>
  <si>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</si>
  <si>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</si>
  <si>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</si>
  <si>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</si>
  <si>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</si>
  <si>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</si>
  <si>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</si>
  <si>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</si>
  <si>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</si>
  <si>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</si>
  <si>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</si>
  <si>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</si>
  <si>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</si>
  <si>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</si>
  <si>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</si>
  <si>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</si>
  <si>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</si>
  <si>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</si>
  <si>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</si>
  <si>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</si>
  <si>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</si>
  <si>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</si>
  <si>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</si>
  <si>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</si>
  <si>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</si>
  <si>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</si>
  <si>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</si>
  <si>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</si>
  <si>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</si>
  <si>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</si>
  <si>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</si>
  <si>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</si>
  <si>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</si>
  <si>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</si>
  <si>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</si>
  <si>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</si>
  <si>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</si>
  <si>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</si>
  <si>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</si>
  <si>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</si>
  <si>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</si>
  <si>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</si>
  <si>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</si>
  <si>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</si>
  <si>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</si>
  <si>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</si>
  <si>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</si>
  <si>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</si>
  <si>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</si>
  <si>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</si>
  <si>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</si>
  <si>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</si>
  <si>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</si>
  <si>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</si>
  <si>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</si>
  <si>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</si>
  <si>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</si>
  <si>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</si>
  <si>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</si>
  <si>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</si>
  <si>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</si>
  <si>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</si>
  <si>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</si>
  <si>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</si>
  <si>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</si>
  <si>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</si>
  <si>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</si>
  <si>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</si>
  <si>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</si>
  <si>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</si>
  <si>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</si>
  <si>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</si>
  <si>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</si>
  <si>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</si>
  <si>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</si>
  <si>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</si>
  <si>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</si>
  <si>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</si>
  <si>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</si>
  <si>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</si>
  <si>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</si>
  <si>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</si>
  <si>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</si>
  <si>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</si>
  <si>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</si>
  <si>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</si>
  <si>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</si>
  <si>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</si>
  <si>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</si>
  <si>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</si>
  <si>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</si>
  <si>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</si>
  <si>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</si>
  <si>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</si>
  <si>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</si>
  <si>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</si>
  <si>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</si>
  <si>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</si>
  <si>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</si>
  <si>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</si>
  <si>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</si>
  <si>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</si>
  <si>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</si>
  <si>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</si>
  <si>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</si>
  <si>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</si>
  <si>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</si>
  <si>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</si>
  <si>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</si>
  <si>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</si>
  <si>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</si>
  <si>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</si>
  <si>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</si>
  <si>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</si>
  <si>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</si>
  <si>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</si>
  <si>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</si>
  <si>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</si>
  <si>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</si>
  <si>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</si>
  <si>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</si>
  <si>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</si>
  <si>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</si>
  <si>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</si>
  <si>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</si>
  <si>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</si>
  <si>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</si>
  <si>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</si>
  <si>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</si>
  <si>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</si>
  <si>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</si>
  <si>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</si>
  <si>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</si>
  <si>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</si>
  <si>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</si>
  <si>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</si>
  <si>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</si>
  <si>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</si>
  <si>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</si>
  <si>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</si>
  <si>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</si>
  <si>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</si>
  <si>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</si>
  <si>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</si>
  <si>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</si>
  <si>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</si>
  <si>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</si>
  <si>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</si>
  <si>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</si>
  <si>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</si>
  <si>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</si>
  <si>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</si>
  <si>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</si>
  <si>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</si>
  <si>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</si>
  <si>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</si>
  <si>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</si>
  <si>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</si>
  <si>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</si>
  <si>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</si>
  <si>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</si>
  <si>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</si>
  <si>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</si>
  <si>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</si>
  <si>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</si>
  <si>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</si>
  <si>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</si>
  <si>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</si>
  <si>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</si>
  <si>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</si>
  <si>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</si>
  <si>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</si>
  <si>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</si>
  <si>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</si>
  <si>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</si>
  <si>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</si>
  <si>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</si>
  <si>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</si>
  <si>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</si>
  <si>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</si>
  <si>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</si>
  <si>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</si>
  <si>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</si>
  <si>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</si>
  <si>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</si>
  <si>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</si>
  <si>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</si>
  <si>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</si>
  <si>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</si>
  <si>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</si>
  <si>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</si>
  <si>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</si>
  <si>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</si>
  <si>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</si>
  <si>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</si>
  <si>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</si>
  <si>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</si>
  <si>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</si>
  <si>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</si>
  <si>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</si>
  <si>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</si>
  <si>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</si>
  <si>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</si>
  <si>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</si>
  <si>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</si>
  <si>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</si>
  <si>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</si>
  <si>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</si>
  <si>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</si>
  <si>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</si>
  <si>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</si>
  <si>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</si>
  <si>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</si>
  <si>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</si>
  <si>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</si>
  <si>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</si>
  <si>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</si>
  <si>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</si>
  <si>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</si>
  <si>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</si>
  <si>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</si>
  <si>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</si>
  <si>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</si>
  <si>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</si>
  <si>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</si>
  <si>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</si>
  <si>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</si>
  <si>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</si>
  <si>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</si>
  <si>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</si>
  <si>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</si>
  <si>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</si>
  <si>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</si>
  <si>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</si>
  <si>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</si>
  <si>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</si>
  <si>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</si>
  <si>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</si>
  <si>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</si>
  <si>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</si>
  <si>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</si>
  <si>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</si>
  <si>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</si>
  <si>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</si>
  <si>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</si>
  <si>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</si>
  <si>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</si>
  <si>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</si>
  <si>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</si>
  <si>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</si>
  <si>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</si>
  <si>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</si>
  <si>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</si>
  <si>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</si>
  <si>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</si>
  <si>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</si>
  <si>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</si>
  <si>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</si>
  <si>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</si>
  <si>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</si>
  <si>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</si>
  <si>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</si>
  <si>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</si>
  <si>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</si>
  <si>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</si>
  <si>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</si>
  <si>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</si>
  <si>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</si>
  <si>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</si>
  <si>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</si>
  <si>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</si>
  <si>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</si>
  <si>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</si>
  <si>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</si>
  <si>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</si>
  <si>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</si>
  <si>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</si>
  <si>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</si>
  <si>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</si>
  <si>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</si>
  <si>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</si>
  <si>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</si>
  <si>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</si>
  <si>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</si>
  <si>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</si>
  <si>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</si>
  <si>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</si>
  <si>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</si>
  <si>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</si>
  <si>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</si>
  <si>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</si>
  <si>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</si>
  <si>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</si>
  <si>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</si>
  <si>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</si>
  <si>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</si>
  <si>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</si>
  <si>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</si>
  <si>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</si>
  <si>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</si>
  <si>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</si>
  <si>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</si>
  <si>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</si>
  <si>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</si>
  <si>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</si>
  <si>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</si>
  <si>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</si>
  <si>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</si>
  <si>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</si>
  <si>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</si>
  <si>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</si>
  <si>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</si>
  <si>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</si>
  <si>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</si>
  <si>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</si>
  <si>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</si>
  <si>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</si>
  <si>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</si>
  <si>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</si>
  <si>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</si>
  <si>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</si>
  <si>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</si>
  <si>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</si>
  <si>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</si>
  <si>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</si>
  <si>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</si>
  <si>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</si>
  <si>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</si>
  <si>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</si>
  <si>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</si>
  <si>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</si>
  <si>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</si>
  <si>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</si>
  <si>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</si>
  <si>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</si>
  <si>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</si>
  <si>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</si>
  <si>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</si>
  <si>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</si>
  <si>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</si>
  <si>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</si>
  <si>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</si>
  <si>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</si>
  <si>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</si>
  <si>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</si>
  <si>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</si>
  <si>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</si>
  <si>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</si>
  <si>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</si>
  <si>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</si>
  <si>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</si>
  <si>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</si>
  <si>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</si>
  <si>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</si>
  <si>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</si>
  <si>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</si>
  <si>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</si>
  <si>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</si>
  <si>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</si>
  <si>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</si>
  <si>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</si>
  <si>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</si>
  <si>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</si>
  <si>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</si>
  <si>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</si>
  <si>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</si>
  <si>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</si>
  <si>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</si>
  <si>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</si>
  <si>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</si>
  <si>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</si>
  <si>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</si>
  <si>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</si>
  <si>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</si>
  <si>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</si>
  <si>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</si>
  <si>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</si>
  <si>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</si>
  <si>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</si>
  <si>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</si>
  <si>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</si>
  <si>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</si>
  <si>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</si>
  <si>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</si>
  <si>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</si>
  <si>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</si>
  <si>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</si>
  <si>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</si>
  <si>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</si>
  <si>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</si>
  <si>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</si>
  <si>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</si>
  <si>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</si>
  <si>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</si>
  <si>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</si>
  <si>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</si>
  <si>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</si>
  <si>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</si>
  <si>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</si>
  <si>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</si>
  <si>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</si>
  <si>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</si>
  <si>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</si>
  <si>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</si>
  <si>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</si>
  <si>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</si>
  <si>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</si>
  <si>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</si>
  <si>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</si>
  <si>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</si>
  <si>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</si>
  <si>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</si>
  <si>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</si>
  <si>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</si>
  <si>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</si>
  <si>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</si>
  <si>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</si>
  <si>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</si>
  <si>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</si>
  <si>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</si>
  <si>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</si>
  <si>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</si>
  <si>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</si>
  <si>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</si>
  <si>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</si>
  <si>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</si>
  <si>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</si>
  <si>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</si>
  <si>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</si>
  <si>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</si>
  <si>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</si>
  <si>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</si>
  <si>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</si>
  <si>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</si>
  <si>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</si>
  <si>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</si>
  <si>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</si>
  <si>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</si>
  <si>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</si>
  <si>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</si>
  <si>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</si>
  <si>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</si>
  <si>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</si>
  <si>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</si>
  <si>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</si>
  <si>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</si>
  <si>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</si>
  <si>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</si>
  <si>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</si>
  <si>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</si>
  <si>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</si>
  <si>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</si>
  <si>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</si>
  <si>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</si>
  <si>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</si>
  <si>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</si>
  <si>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</si>
  <si>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</si>
  <si>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</si>
  <si>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</si>
  <si>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</si>
  <si>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</si>
  <si>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</si>
  <si>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</si>
  <si>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</si>
  <si>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</si>
  <si>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</si>
  <si>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</si>
  <si>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</si>
  <si>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</si>
  <si>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</si>
  <si>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</si>
  <si>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</si>
  <si>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</si>
  <si>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</si>
  <si>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</si>
  <si>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</si>
  <si>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</si>
  <si>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</si>
  <si>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</si>
  <si>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</si>
  <si>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</si>
  <si>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</si>
  <si>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</si>
  <si>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</si>
  <si>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</si>
  <si>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</si>
  <si>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</si>
  <si>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</si>
  <si>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</si>
  <si>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</si>
  <si>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</si>
  <si>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</si>
  <si>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</si>
  <si>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</si>
  <si>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</si>
  <si>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</si>
  <si>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</si>
  <si>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</si>
  <si>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</si>
  <si>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</si>
  <si>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</si>
  <si>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</si>
  <si>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</si>
  <si>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</si>
  <si>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</si>
  <si>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</si>
  <si>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</si>
  <si>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</si>
  <si>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</si>
  <si>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</si>
  <si>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</si>
  <si>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</si>
  <si>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</si>
  <si>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</si>
  <si>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</si>
  <si>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</si>
  <si>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</si>
  <si>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</si>
  <si>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</si>
  <si>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</si>
  <si>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</si>
  <si>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</si>
  <si>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</si>
  <si>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</si>
  <si>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</si>
  <si>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</si>
  <si>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</si>
  <si>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</si>
  <si>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</si>
  <si>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</si>
  <si>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</si>
  <si>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</si>
  <si>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</si>
  <si>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</si>
  <si>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</si>
  <si>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</si>
  <si>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</si>
  <si>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</si>
  <si>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</si>
  <si>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</si>
  <si>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</si>
  <si>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</si>
  <si>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</si>
  <si>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</si>
  <si>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</si>
  <si>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</si>
  <si>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</si>
  <si>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</si>
  <si>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</si>
  <si>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</si>
  <si>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</si>
  <si>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</si>
  <si>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</si>
  <si>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</si>
  <si>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</si>
  <si>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</si>
  <si>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</si>
  <si>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</si>
  <si>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</si>
  <si>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</si>
  <si>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</si>
  <si>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</si>
  <si>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</si>
  <si>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</si>
  <si>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</si>
  <si>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</si>
  <si>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</si>
  <si>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</si>
  <si>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</si>
  <si>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</si>
  <si>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</si>
  <si>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</si>
  <si>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</si>
  <si>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</si>
  <si>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</si>
  <si>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</si>
  <si>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</si>
  <si>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</si>
  <si>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</si>
  <si>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</si>
  <si>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</si>
  <si>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</si>
  <si>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</si>
  <si>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</si>
  <si>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</si>
  <si>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</si>
  <si>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</si>
  <si>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</si>
  <si>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</si>
  <si>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</si>
  <si>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</si>
  <si>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</si>
  <si>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</si>
  <si>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</si>
  <si>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</si>
  <si>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</si>
  <si>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</si>
  <si>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</si>
  <si>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</si>
  <si>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</si>
  <si>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</si>
  <si>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</si>
  <si>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</si>
  <si>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</si>
  <si>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</si>
  <si>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</si>
  <si>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</si>
  <si>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</si>
  <si>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</si>
  <si>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</si>
  <si>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</si>
  <si>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</si>
  <si>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</si>
  <si>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</si>
  <si>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</si>
  <si>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</si>
  <si>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</si>
  <si>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</si>
  <si>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</si>
  <si>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</si>
  <si>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</si>
  <si>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</si>
  <si>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</si>
  <si>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</si>
  <si>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</si>
  <si>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</si>
  <si>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</si>
  <si>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</si>
  <si>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</si>
  <si>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</si>
  <si>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</si>
  <si>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</si>
  <si>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</si>
  <si>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</si>
  <si>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</si>
  <si>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</si>
  <si>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</si>
  <si>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</si>
  <si>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</si>
  <si>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</si>
  <si>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</si>
  <si>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</si>
  <si>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</si>
  <si>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</si>
  <si>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</si>
  <si>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</si>
  <si>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</si>
  <si>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</si>
  <si>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</si>
  <si>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</si>
  <si>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</si>
  <si>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</si>
  <si>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</si>
  <si>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</si>
  <si>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</si>
  <si>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</si>
  <si>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</si>
  <si>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</si>
  <si>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</si>
  <si>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</si>
  <si>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</si>
  <si>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</si>
  <si>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</si>
  <si>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</si>
  <si>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</si>
  <si>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</si>
  <si>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</si>
  <si>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</si>
  <si>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</si>
  <si>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</si>
  <si>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</si>
  <si>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</si>
  <si>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</si>
  <si>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</si>
  <si>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</si>
  <si>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</si>
  <si>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</si>
  <si>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</si>
  <si>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</si>
  <si>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</si>
  <si>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</si>
  <si>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</si>
  <si>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</si>
  <si>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</si>
  <si>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</si>
  <si>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</si>
  <si>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</si>
  <si>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</si>
  <si>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</si>
  <si>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</si>
  <si>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</si>
  <si>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</si>
  <si>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</si>
  <si>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</si>
  <si>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</si>
  <si>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</si>
  <si>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</si>
  <si>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</si>
  <si>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</si>
  <si>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</si>
  <si>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</si>
  <si>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</si>
  <si>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</si>
  <si>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</si>
  <si>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</si>
  <si>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</si>
  <si>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</si>
  <si>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</si>
  <si>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</si>
  <si>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</si>
  <si>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</si>
  <si>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</si>
  <si>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</si>
  <si>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</si>
  <si>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</si>
  <si>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</si>
  <si>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</si>
  <si>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</si>
  <si>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</si>
  <si>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</si>
  <si>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</si>
  <si>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</si>
  <si>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</si>
  <si>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</si>
  <si>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</si>
  <si>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</si>
  <si>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</si>
  <si>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</si>
  <si>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</si>
  <si>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</si>
  <si>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</si>
  <si>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</si>
  <si>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</si>
  <si>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</si>
  <si>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</si>
  <si>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</si>
  <si>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</si>
  <si>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</si>
  <si>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</si>
  <si>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</si>
  <si>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</si>
  <si>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</si>
  <si>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</si>
  <si>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</si>
  <si>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</si>
  <si>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</si>
  <si>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</si>
  <si>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</si>
  <si>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</si>
  <si>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</si>
  <si>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</si>
  <si>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</si>
  <si>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</si>
  <si>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</si>
  <si>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</si>
  <si>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</si>
  <si>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</si>
  <si>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</si>
  <si>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</si>
  <si>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</si>
  <si>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</si>
  <si>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</si>
  <si>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</si>
  <si>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</si>
  <si>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</si>
  <si>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</si>
  <si>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</si>
  <si>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</si>
  <si>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</si>
  <si>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</si>
  <si>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</si>
  <si>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</si>
  <si>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</si>
  <si>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</si>
  <si>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</si>
  <si>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</si>
  <si>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</si>
  <si>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</si>
  <si>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</si>
  <si>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</si>
  <si>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</si>
  <si>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</si>
  <si>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</si>
  <si>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</si>
  <si>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</si>
  <si>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</si>
  <si>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</si>
  <si>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</si>
  <si>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</si>
  <si>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</si>
  <si>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</si>
  <si>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</si>
  <si>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</si>
  <si>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</si>
  <si>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</si>
  <si>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</si>
  <si>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</si>
  <si>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</si>
  <si>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</si>
  <si>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</si>
  <si>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</si>
  <si>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</si>
  <si>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</si>
  <si>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</si>
  <si>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</si>
  <si>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</si>
  <si>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</si>
  <si>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</si>
  <si>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</si>
  <si>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</si>
  <si>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</si>
  <si>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</si>
  <si>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</si>
  <si>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</si>
  <si>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</si>
  <si>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</si>
  <si>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</si>
  <si>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</si>
  <si>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</si>
  <si>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</si>
  <si>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</si>
  <si>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</si>
  <si>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</si>
  <si>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</si>
  <si>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</si>
  <si>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</si>
  <si>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</si>
  <si>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</si>
  <si>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</si>
  <si>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</si>
  <si>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</si>
  <si>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</si>
  <si>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</si>
  <si>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</si>
  <si>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</si>
  <si>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</si>
  <si>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</si>
  <si>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</si>
  <si>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</si>
  <si>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</si>
  <si>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</si>
  <si>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</si>
  <si>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</si>
  <si>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</si>
  <si>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</si>
  <si>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</si>
  <si>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</si>
  <si>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</si>
  <si>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</si>
  <si>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</si>
  <si>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</si>
  <si>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</si>
  <si>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</si>
  <si>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</si>
  <si>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</si>
  <si>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</si>
  <si>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</si>
  <si>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</si>
  <si>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</si>
  <si>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</si>
  <si>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</si>
  <si>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</si>
  <si>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</si>
  <si>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</si>
  <si>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</si>
  <si>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</si>
  <si>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</si>
  <si>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</si>
  <si>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</si>
  <si>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</si>
  <si>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</si>
  <si>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</si>
  <si>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</si>
  <si>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</si>
  <si>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</si>
  <si>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</si>
  <si>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</si>
  <si>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</si>
  <si>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</si>
  <si>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</si>
  <si>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</si>
  <si>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</si>
  <si>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</si>
  <si>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</si>
  <si>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</si>
  <si>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</si>
  <si>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</si>
  <si>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</si>
  <si>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</si>
  <si>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</si>
  <si>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</si>
  <si>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</si>
  <si>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</si>
  <si>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</si>
  <si>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</si>
  <si>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</si>
  <si>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</si>
  <si>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</si>
  <si>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</si>
  <si>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</si>
  <si>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</si>
  <si>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</si>
  <si>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</si>
  <si>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</si>
  <si>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</si>
  <si>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</si>
  <si>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</si>
  <si>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</si>
  <si>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</si>
  <si>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</si>
  <si>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</si>
  <si>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</si>
  <si>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</si>
  <si>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</si>
  <si>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</si>
  <si>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</si>
  <si>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</si>
  <si>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</si>
  <si>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</si>
  <si>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</si>
  <si>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</si>
  <si>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</si>
  <si>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</si>
  <si>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</si>
  <si>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</si>
  <si>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</si>
  <si>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</si>
  <si>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</si>
  <si>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</si>
  <si>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</si>
  <si>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</si>
  <si>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</si>
  <si>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</si>
  <si>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</si>
  <si>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</si>
  <si>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</si>
  <si>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</si>
  <si>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</si>
  <si>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</si>
  <si>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</si>
  <si>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</si>
  <si>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</si>
  <si>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</si>
  <si>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</si>
  <si>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</si>
  <si>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</si>
  <si>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</si>
  <si>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</si>
  <si>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</si>
  <si>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</si>
  <si>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</si>
  <si>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</si>
  <si>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</si>
  <si>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</si>
  <si>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</si>
  <si>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</si>
  <si>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</si>
  <si>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</si>
  <si>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</si>
  <si>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</si>
  <si>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</si>
  <si>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</si>
  <si>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</si>
  <si>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</si>
  <si>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</si>
  <si>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</si>
  <si>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</si>
  <si>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</si>
  <si>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</si>
  <si>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</si>
  <si>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</si>
  <si>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</si>
  <si>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</si>
  <si>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</si>
  <si>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</si>
  <si>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</si>
  <si>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</si>
  <si>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</si>
  <si>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</si>
  <si>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</si>
  <si>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</si>
  <si>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</si>
  <si>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</si>
  <si>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</si>
  <si>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</si>
  <si>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</si>
  <si>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</si>
  <si>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</si>
  <si>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</si>
  <si>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</si>
  <si>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</si>
  <si>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</si>
  <si>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</si>
  <si>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</si>
  <si>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</si>
  <si>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</si>
  <si>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</si>
  <si>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</si>
  <si>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</si>
  <si>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</si>
  <si>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</si>
  <si>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</si>
  <si>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</si>
  <si>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</si>
  <si>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</si>
  <si>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</si>
  <si>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</si>
  <si>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</si>
  <si>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</si>
  <si>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</si>
  <si>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</si>
  <si>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</si>
  <si>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</si>
  <si>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</si>
  <si>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</si>
  <si>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</si>
  <si>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</si>
  <si>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</si>
  <si>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</si>
  <si>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</si>
  <si>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</si>
  <si>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</si>
  <si>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</si>
  <si>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</si>
  <si>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</si>
  <si>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</si>
  <si>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</si>
  <si>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</si>
  <si>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</si>
  <si>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</si>
  <si>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</si>
  <si>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</si>
  <si>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</si>
  <si>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</si>
  <si>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</si>
  <si>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</si>
  <si>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</si>
  <si>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</si>
  <si>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</si>
  <si>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</si>
  <si>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</si>
  <si>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</si>
  <si>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</si>
  <si>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</si>
  <si>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</si>
  <si>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</si>
  <si>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</si>
  <si>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</si>
  <si>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</si>
  <si>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</si>
  <si>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</si>
  <si>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</si>
  <si>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</si>
  <si>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</si>
  <si>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</si>
  <si>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</si>
  <si>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</si>
  <si>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</si>
  <si>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</si>
  <si>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</si>
  <si>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</si>
  <si>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</si>
  <si>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</si>
  <si>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</si>
  <si>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</si>
  <si>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</si>
  <si>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</si>
  <si>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</si>
  <si>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</si>
  <si>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</si>
  <si>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</si>
  <si>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</si>
  <si>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</si>
  <si>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</si>
  <si>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</si>
  <si>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</si>
  <si>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</si>
  <si>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</si>
  <si>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</si>
  <si>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</si>
  <si>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</si>
  <si>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</si>
  <si>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</si>
  <si>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</si>
  <si>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</si>
  <si>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</si>
  <si>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</si>
  <si>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</si>
  <si>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</si>
  <si>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</si>
  <si>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</si>
  <si>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</si>
  <si>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</si>
  <si>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</si>
  <si>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</si>
  <si>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</si>
  <si>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</si>
  <si>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</si>
  <si>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</si>
  <si>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</si>
  <si>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</si>
  <si>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</si>
  <si>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</si>
  <si>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</si>
  <si>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</si>
  <si>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</si>
  <si>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</si>
  <si>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</si>
  <si>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</si>
  <si>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</si>
  <si>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</si>
  <si>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</si>
  <si>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</si>
  <si>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</si>
  <si>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</si>
  <si>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</si>
  <si>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</si>
  <si>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</si>
  <si>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</si>
  <si>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</si>
  <si>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</si>
  <si>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</si>
  <si>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</si>
  <si>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</si>
  <si>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</si>
  <si>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</si>
  <si>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</si>
  <si>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</si>
  <si>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</si>
  <si>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</si>
  <si>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</si>
  <si>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</si>
  <si>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</si>
  <si>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</si>
  <si>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</si>
  <si>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</si>
  <si>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</si>
  <si>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</si>
  <si>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</si>
  <si>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</si>
  <si>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</si>
  <si>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</si>
  <si>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</si>
  <si>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</si>
  <si>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</si>
  <si>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</si>
  <si>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</si>
  <si>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</si>
  <si>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</si>
  <si>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</si>
  <si>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</si>
  <si>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</si>
  <si>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</si>
  <si>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</si>
  <si>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</si>
  <si>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</si>
  <si>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</si>
  <si>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</si>
  <si>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</si>
  <si>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</si>
  <si>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</si>
  <si>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</si>
  <si>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</si>
  <si>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</si>
  <si>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</si>
  <si>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</si>
  <si>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</si>
  <si>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</si>
  <si>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</si>
  <si>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</si>
  <si>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</si>
  <si>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</si>
  <si>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</si>
  <si>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</si>
  <si>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</si>
  <si>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</si>
  <si>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</si>
  <si>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</si>
  <si>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</si>
  <si>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</si>
  <si>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</si>
  <si>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</si>
  <si>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</si>
  <si>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</si>
  <si>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</si>
  <si>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</si>
  <si>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</si>
  <si>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</si>
  <si>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</si>
  <si>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</si>
  <si>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</si>
  <si>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</si>
  <si>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</si>
  <si>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</si>
  <si>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</si>
  <si>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</si>
  <si>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</si>
  <si>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</si>
  <si>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</si>
  <si>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</si>
  <si>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</si>
  <si>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</si>
  <si>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</si>
  <si>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</si>
  <si>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</si>
  <si>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</si>
  <si>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</si>
  <si>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</si>
  <si>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</si>
  <si>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</si>
  <si>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</si>
  <si>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</si>
  <si>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</si>
  <si>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</si>
  <si>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</si>
  <si>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</si>
  <si>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</si>
  <si>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</si>
  <si>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</si>
  <si>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</si>
  <si>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</si>
  <si>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</si>
  <si>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</si>
  <si>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</si>
  <si>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</si>
  <si>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</si>
  <si>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</si>
  <si>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</si>
  <si>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</si>
  <si>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</si>
  <si>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</si>
  <si>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</si>
  <si>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</si>
  <si>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</si>
  <si>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</si>
  <si>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</si>
  <si>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</si>
  <si>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</si>
  <si>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</si>
  <si>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</si>
  <si>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</si>
  <si>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</si>
  <si>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</si>
  <si>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</si>
  <si>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</si>
  <si>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</si>
  <si>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</si>
  <si>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</si>
  <si>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</si>
  <si>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</si>
  <si>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</si>
  <si>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</si>
  <si>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</si>
  <si>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</si>
  <si>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</si>
  <si>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</si>
  <si>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</si>
  <si>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</si>
  <si>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</si>
  <si>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</si>
  <si>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</si>
  <si>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</si>
  <si>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</si>
  <si>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</si>
  <si>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</si>
  <si>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</si>
  <si>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</si>
  <si>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</si>
  <si>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</si>
  <si>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</si>
  <si>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</si>
  <si>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</si>
  <si>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</si>
  <si>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</si>
  <si>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</si>
  <si>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</si>
  <si>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</si>
  <si>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</si>
  <si>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</si>
  <si>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</si>
  <si>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</si>
  <si>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</si>
  <si>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</si>
  <si>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</si>
  <si>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</si>
  <si>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</si>
  <si>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</si>
  <si>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</si>
  <si>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</si>
  <si>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</si>
  <si>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</si>
  <si>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</si>
  <si>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</si>
  <si>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</si>
  <si>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</si>
  <si>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</si>
  <si>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</si>
  <si>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</si>
  <si>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</si>
  <si>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</si>
  <si>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</si>
  <si>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</si>
  <si>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</si>
  <si>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</si>
  <si>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</si>
  <si>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</si>
  <si>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</si>
  <si>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</si>
  <si>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</si>
  <si>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</si>
  <si>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</si>
  <si>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</si>
  <si>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</si>
  <si>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</si>
  <si>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</si>
  <si>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</si>
  <si>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</si>
  <si>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</si>
  <si>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</si>
  <si>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</si>
  <si>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</si>
  <si>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</si>
  <si>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</si>
  <si>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</si>
  <si>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</si>
  <si>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</si>
  <si>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</si>
  <si>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</si>
  <si>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</si>
  <si>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</si>
  <si>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</si>
  <si>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</si>
  <si>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</si>
  <si>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</si>
  <si>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</si>
  <si>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</si>
  <si>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</si>
  <si>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</si>
  <si>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</si>
  <si>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</si>
  <si>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</si>
  <si>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</si>
  <si>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</si>
  <si>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</si>
  <si>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</si>
  <si>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</si>
  <si>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</si>
  <si>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</si>
  <si>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</si>
  <si>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</si>
  <si>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</si>
  <si>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</si>
  <si>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</si>
  <si>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</si>
  <si>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</si>
  <si>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</si>
  <si>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</si>
  <si>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</si>
  <si>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</si>
  <si>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</si>
  <si>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</si>
  <si>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</si>
  <si>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</si>
  <si>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</si>
  <si>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</si>
  <si>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</si>
  <si>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</si>
  <si>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</si>
  <si>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</si>
  <si>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</si>
  <si>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</si>
  <si>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</si>
  <si>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</si>
  <si>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</si>
  <si>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</si>
  <si>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</si>
  <si>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</si>
  <si>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</si>
  <si>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</si>
  <si>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</si>
  <si>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</si>
  <si>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</si>
  <si>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</si>
  <si>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</si>
  <si>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</si>
  <si>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</si>
  <si>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</si>
  <si>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</si>
  <si>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</si>
  <si>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</si>
  <si>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</si>
  <si>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</si>
  <si>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</si>
  <si>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</si>
  <si>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</si>
  <si>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</si>
  <si>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</si>
  <si>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</si>
  <si>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</si>
  <si>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</si>
  <si>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</si>
  <si>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</si>
  <si>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</si>
  <si>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</si>
  <si>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</si>
  <si>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</si>
  <si>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</si>
  <si>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</si>
  <si>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</si>
  <si>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</si>
  <si>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</si>
  <si>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</si>
  <si>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</si>
  <si>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</si>
  <si>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</si>
  <si>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</si>
  <si>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</si>
  <si>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</si>
  <si>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</si>
  <si>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</si>
  <si>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</si>
  <si>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</si>
  <si>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</si>
  <si>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</si>
  <si>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</si>
  <si>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</si>
  <si>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</si>
  <si>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</si>
  <si>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</si>
  <si>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</si>
  <si>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</si>
  <si>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</si>
  <si>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</si>
  <si>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</si>
  <si>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</si>
  <si>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</si>
  <si>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</si>
  <si>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</si>
  <si>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</si>
  <si>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</si>
  <si>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</si>
  <si>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</si>
  <si>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</si>
  <si>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</si>
  <si>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</si>
  <si>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</si>
  <si>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</si>
  <si>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</si>
  <si>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</si>
  <si>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</si>
  <si>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</si>
  <si>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</si>
  <si>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</si>
  <si>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</si>
  <si>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</si>
  <si>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</si>
  <si>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</si>
  <si>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</si>
  <si>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</si>
  <si>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</si>
  <si>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</si>
  <si>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</si>
  <si>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</si>
  <si>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</si>
  <si>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</si>
  <si>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</si>
  <si>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</si>
  <si>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</si>
  <si>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</si>
  <si>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</si>
  <si>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</si>
  <si>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</si>
  <si>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</si>
  <si>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</si>
  <si>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</si>
  <si>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</si>
  <si>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</si>
  <si>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</si>
  <si>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</si>
  <si>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</si>
  <si>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</si>
  <si>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</si>
  <si>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</si>
  <si>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</si>
  <si>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</si>
  <si>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</si>
  <si>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</si>
  <si>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</si>
  <si>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</si>
  <si>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</si>
  <si>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</si>
  <si>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</si>
  <si>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</si>
  <si>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</si>
  <si>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</si>
  <si>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</si>
  <si>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</si>
  <si>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</si>
  <si>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</si>
  <si>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</si>
  <si>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</si>
  <si>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</si>
  <si>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</si>
  <si>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</si>
  <si>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</si>
  <si>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</si>
  <si>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</si>
  <si>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</si>
  <si>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</si>
  <si>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</si>
  <si>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</si>
  <si>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</si>
  <si>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</si>
  <si>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</si>
  <si>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</si>
  <si>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</si>
  <si>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</si>
  <si>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</si>
  <si>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</si>
  <si>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</si>
  <si>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</si>
  <si>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</si>
  <si>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</si>
  <si>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</si>
  <si>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</si>
  <si>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</si>
  <si>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</si>
  <si>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</si>
  <si>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</si>
  <si>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</si>
  <si>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</si>
  <si>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</si>
  <si>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</si>
  <si>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</si>
  <si>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</si>
  <si>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</si>
  <si>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</si>
  <si>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</si>
  <si>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</si>
  <si>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</si>
  <si>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</si>
  <si>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</si>
  <si>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</si>
  <si>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</si>
  <si>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</si>
  <si>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</si>
  <si>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</si>
  <si>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</si>
  <si>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</si>
  <si>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</si>
  <si>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</si>
  <si>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</si>
  <si>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</si>
  <si>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</si>
  <si>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</si>
  <si>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</si>
  <si>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</si>
  <si>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</si>
  <si>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</si>
  <si>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</si>
  <si>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</si>
  <si>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</si>
  <si>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</si>
  <si>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</si>
  <si>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</si>
  <si>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</si>
  <si>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</si>
  <si>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</si>
  <si>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</si>
  <si>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</si>
  <si>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</si>
  <si>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</si>
  <si>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</si>
  <si>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</si>
  <si>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</si>
  <si>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</si>
  <si>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</si>
  <si>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</si>
  <si>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</si>
  <si>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</si>
  <si>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</si>
  <si>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</si>
  <si>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</si>
  <si>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</si>
  <si>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</si>
  <si>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</si>
  <si>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</si>
  <si>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</si>
  <si>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</si>
  <si>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</si>
  <si>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</si>
  <si>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</si>
  <si>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</si>
  <si>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</si>
  <si>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</si>
  <si>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</si>
  <si>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</si>
  <si>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</si>
  <si>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</si>
  <si>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</si>
  <si>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</si>
  <si>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</si>
  <si>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</si>
  <si>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</si>
  <si>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</si>
  <si>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</si>
  <si>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</si>
  <si>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</si>
  <si>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</si>
  <si>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</si>
  <si>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</si>
  <si>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</si>
  <si>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</si>
  <si>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</si>
  <si>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</si>
  <si>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</si>
  <si>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</si>
  <si>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</si>
  <si>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</si>
  <si>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</si>
  <si>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</si>
  <si>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</si>
  <si>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</si>
  <si>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</si>
  <si>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</si>
  <si>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</si>
  <si>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</si>
  <si>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</si>
  <si>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</si>
  <si>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</si>
  <si>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</si>
  <si>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</si>
  <si>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</si>
  <si>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</si>
  <si>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</si>
  <si>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</si>
  <si>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</si>
  <si>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</si>
  <si>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</si>
  <si>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</si>
  <si>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</si>
  <si>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</si>
  <si>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</si>
  <si>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</si>
  <si>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</si>
  <si>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</si>
  <si>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</si>
  <si>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</si>
  <si>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</si>
  <si>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</si>
  <si>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</si>
  <si>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</si>
  <si>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</si>
  <si>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</si>
  <si>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</si>
  <si>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</si>
  <si>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</si>
  <si>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</si>
  <si>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</si>
  <si>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</si>
  <si>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</si>
  <si>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</si>
  <si>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</si>
  <si>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</si>
  <si>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</si>
  <si>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</si>
  <si>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</si>
  <si>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</si>
  <si>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</si>
  <si>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</si>
  <si>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</si>
  <si>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</si>
  <si>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</si>
  <si>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</si>
  <si>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</si>
  <si>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</si>
  <si>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</si>
  <si>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</si>
  <si>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</si>
  <si>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</si>
  <si>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</si>
  <si>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</si>
  <si>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</si>
  <si>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</si>
  <si>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</si>
  <si>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</si>
  <si>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</si>
  <si>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</si>
  <si>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</si>
  <si>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</si>
  <si>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</si>
  <si>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</si>
  <si>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</si>
  <si>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</si>
  <si>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</si>
  <si>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</si>
  <si>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</si>
  <si>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</si>
  <si>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</si>
  <si>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</si>
  <si>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</si>
  <si>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</si>
  <si>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</si>
  <si>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</si>
  <si>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</si>
  <si>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</si>
  <si>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</si>
  <si>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</si>
  <si>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</si>
  <si>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</si>
  <si>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</si>
  <si>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</si>
  <si>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</si>
  <si>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</si>
  <si>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</si>
  <si>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</si>
  <si>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</si>
  <si>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</si>
  <si>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</si>
  <si>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</si>
  <si>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</si>
  <si>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</si>
  <si>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</si>
  <si>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</si>
  <si>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</si>
  <si>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</si>
  <si>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</si>
  <si>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</si>
  <si>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</si>
  <si>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</si>
  <si>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</si>
  <si>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</si>
  <si>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</si>
  <si>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</si>
  <si>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</si>
  <si>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</si>
  <si>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</si>
  <si>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</si>
  <si>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</si>
  <si>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</si>
  <si>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</si>
  <si>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</si>
  <si>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</si>
  <si>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</si>
  <si>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</si>
  <si>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</si>
  <si>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</si>
  <si>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</si>
  <si>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</si>
  <si>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</si>
  <si>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</si>
  <si>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</si>
  <si>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</si>
  <si>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</si>
  <si>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</si>
  <si>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</si>
  <si>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</si>
  <si>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</si>
  <si>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</si>
  <si>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</si>
  <si>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</si>
  <si>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</si>
  <si>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</si>
  <si>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</si>
  <si>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</si>
  <si>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</si>
  <si>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</si>
  <si>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</si>
  <si>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</si>
  <si>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</si>
  <si>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</si>
  <si>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</si>
  <si>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</si>
  <si>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</si>
  <si>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</si>
  <si>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</si>
  <si>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</si>
  <si>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</si>
  <si>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</si>
  <si>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</si>
  <si>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</si>
  <si>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</si>
  <si>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</si>
  <si>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</si>
  <si>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</si>
  <si>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</si>
  <si>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</si>
  <si>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</si>
  <si>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</si>
  <si>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</si>
  <si>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</si>
  <si>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</si>
  <si>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</si>
  <si>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</si>
  <si>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</si>
  <si>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</si>
  <si>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</si>
  <si>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</si>
  <si>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</si>
  <si>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</si>
  <si>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</si>
  <si>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</si>
  <si>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</si>
  <si>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</si>
  <si>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</si>
  <si>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</si>
  <si>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</si>
  <si>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</si>
  <si>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</si>
  <si>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</si>
  <si>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</si>
  <si>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</si>
  <si>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</si>
  <si>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</si>
  <si>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</si>
  <si>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</si>
  <si>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</si>
  <si>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</si>
  <si>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</si>
  <si>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</si>
  <si>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</si>
  <si>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</si>
  <si>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</si>
  <si>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</si>
  <si>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</si>
  <si>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</si>
  <si>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</si>
  <si>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</si>
  <si>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</si>
  <si>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</si>
  <si>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</si>
  <si>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</si>
  <si>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</si>
  <si>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</si>
  <si>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</si>
  <si>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</si>
  <si>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</si>
  <si>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</si>
  <si>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</si>
  <si>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</si>
  <si>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</si>
  <si>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</si>
  <si>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</si>
  <si>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</si>
  <si>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</si>
  <si>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</si>
  <si>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</si>
  <si>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</si>
  <si>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</si>
  <si>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</si>
  <si>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</si>
  <si>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</si>
  <si>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</si>
  <si>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</si>
  <si>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</si>
  <si>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</si>
  <si>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</si>
  <si>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</si>
  <si>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</si>
  <si>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</si>
  <si>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</si>
  <si>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</si>
  <si>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</si>
  <si>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</si>
  <si>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</si>
  <si>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</si>
  <si>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</si>
  <si>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</si>
  <si>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</si>
  <si>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</si>
  <si>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</si>
  <si>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</si>
  <si>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</si>
  <si>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</si>
  <si>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</si>
  <si>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</si>
  <si>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</si>
  <si>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</si>
  <si>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</si>
  <si>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</si>
  <si>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</si>
  <si>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</si>
  <si>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</si>
  <si>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</si>
  <si>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</si>
  <si>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</si>
  <si>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</si>
  <si>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</si>
  <si>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</si>
  <si>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</si>
  <si>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</si>
  <si>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</si>
  <si>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</si>
  <si>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</si>
  <si>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</si>
  <si>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</si>
  <si>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</si>
  <si>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</si>
  <si>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</si>
  <si>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</si>
  <si>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</si>
  <si>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</si>
  <si>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</si>
  <si>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</si>
  <si>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</si>
  <si>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</si>
  <si>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</si>
  <si>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</si>
  <si>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</si>
  <si>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</si>
  <si>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</si>
  <si>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</si>
  <si>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</si>
  <si>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</si>
  <si>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</si>
  <si>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</si>
  <si>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</si>
  <si>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</si>
  <si>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</si>
  <si>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</si>
  <si>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</si>
  <si>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</si>
  <si>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</si>
  <si>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</si>
  <si>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</si>
  <si>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</si>
  <si>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</si>
  <si>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</si>
  <si>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</si>
  <si>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</si>
  <si>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</si>
  <si>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</si>
  <si>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</si>
  <si>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</si>
  <si>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</si>
  <si>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</si>
  <si>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</si>
  <si>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</si>
  <si>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</si>
  <si>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</si>
  <si>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</si>
  <si>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</si>
  <si>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</si>
  <si>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</si>
  <si>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</si>
  <si>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</si>
  <si>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</si>
  <si>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</si>
  <si>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</si>
  <si>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</si>
  <si>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</si>
  <si>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</si>
  <si>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</si>
  <si>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</si>
  <si>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</si>
  <si>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</si>
  <si>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</si>
  <si>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</si>
  <si>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</si>
  <si>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</si>
  <si>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</si>
  <si>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</si>
  <si>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</si>
  <si>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</si>
  <si>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</si>
  <si>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</si>
  <si>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</si>
  <si>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</si>
  <si>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</si>
  <si>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</si>
  <si>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</si>
  <si>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</si>
  <si>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</si>
  <si>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</si>
  <si>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</si>
  <si>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</si>
  <si>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</si>
  <si>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</si>
  <si>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</si>
  <si>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</si>
  <si>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</si>
  <si>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</si>
  <si>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</si>
  <si>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</si>
  <si>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</si>
  <si>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</si>
  <si>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</si>
  <si>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</si>
  <si>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</si>
  <si>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</si>
  <si>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</si>
  <si>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</si>
  <si>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</si>
  <si>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</si>
  <si>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</si>
  <si>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</si>
  <si>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</si>
  <si>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</si>
  <si>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</si>
  <si>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</si>
  <si>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</si>
  <si>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</si>
  <si>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</si>
  <si>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</si>
  <si>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</si>
  <si>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</si>
  <si>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</si>
  <si>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</si>
  <si>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</si>
  <si>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</si>
  <si>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</si>
  <si>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</si>
  <si>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</si>
  <si>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</si>
  <si>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</si>
  <si>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</si>
  <si>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</si>
  <si>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</si>
  <si>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</si>
  <si>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</si>
  <si>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</si>
  <si>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</si>
  <si>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</si>
  <si>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</si>
  <si>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</si>
  <si>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</si>
  <si>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</si>
  <si>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</si>
  <si>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</si>
  <si>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</si>
  <si>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</si>
  <si>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</si>
  <si>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</si>
  <si>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</si>
  <si>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</si>
  <si>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</si>
  <si>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</si>
  <si>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</si>
  <si>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</si>
  <si>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</si>
  <si>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</si>
  <si>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</si>
  <si>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</si>
  <si>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</si>
  <si>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</si>
  <si>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</si>
  <si>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</si>
  <si>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</si>
  <si>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</si>
  <si>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</si>
  <si>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</si>
  <si>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</si>
  <si>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</si>
  <si>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</si>
  <si>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</si>
  <si>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</si>
  <si>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</si>
  <si>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</si>
  <si>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</si>
  <si>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</si>
  <si>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</si>
  <si>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</si>
  <si>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</si>
  <si>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</si>
  <si>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</si>
  <si>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</si>
  <si>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</si>
  <si>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</si>
  <si>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</si>
  <si>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</si>
  <si>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</si>
  <si>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</si>
  <si>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</si>
  <si>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</si>
  <si>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</si>
  <si>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</si>
  <si>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</si>
  <si>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</si>
  <si>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</si>
  <si>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</si>
  <si>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</si>
  <si>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</si>
  <si>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</si>
  <si>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</si>
  <si>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</si>
  <si>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</si>
  <si>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</si>
  <si>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</si>
  <si>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</si>
  <si>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</si>
  <si>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</si>
  <si>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</si>
  <si>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</si>
  <si>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</si>
  <si>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</si>
  <si>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</si>
  <si>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</si>
  <si>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</si>
  <si>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</si>
  <si>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</si>
  <si>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</si>
  <si>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</si>
  <si>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</si>
  <si>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</si>
  <si>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</si>
  <si>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</si>
  <si>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</si>
  <si>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</si>
  <si>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</si>
  <si>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</si>
  <si>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</si>
  <si>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</si>
  <si>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</si>
  <si>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</si>
  <si>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</si>
  <si>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</si>
  <si>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</si>
  <si>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</si>
  <si>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</si>
  <si>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</si>
  <si>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</si>
  <si>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</si>
  <si>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</si>
  <si>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</si>
  <si>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</si>
  <si>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</si>
  <si>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</si>
  <si>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</si>
  <si>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</si>
  <si>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</si>
  <si>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</si>
  <si>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</si>
  <si>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</si>
  <si>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</si>
  <si>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</si>
  <si>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</si>
  <si>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</si>
  <si>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</si>
  <si>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</si>
  <si>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</si>
  <si>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</si>
  <si>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</si>
  <si>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</si>
  <si>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</si>
  <si>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</si>
  <si>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</si>
  <si>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</si>
  <si>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</si>
  <si>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</si>
  <si>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</si>
  <si>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</si>
  <si>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</si>
  <si>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</si>
  <si>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</si>
  <si>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</si>
  <si>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</si>
  <si>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</si>
  <si>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</si>
  <si>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</si>
  <si>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</si>
  <si>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</si>
  <si>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</si>
  <si>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</si>
  <si>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</si>
  <si>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</si>
  <si>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</si>
  <si>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</si>
  <si>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</si>
  <si>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</si>
  <si>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</si>
  <si>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</si>
  <si>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</si>
  <si>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</si>
  <si>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</si>
  <si>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</si>
  <si>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</si>
  <si>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</si>
  <si>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</si>
  <si>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</si>
  <si>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</si>
  <si>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</si>
  <si>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</si>
  <si>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</si>
  <si>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</si>
  <si>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</si>
  <si>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</si>
  <si>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</si>
  <si>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</si>
  <si>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</si>
  <si>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</si>
  <si>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</si>
  <si>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</si>
  <si>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</si>
  <si>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</si>
  <si>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</si>
  <si>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</si>
  <si>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</si>
  <si>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</si>
  <si>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</si>
  <si>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</si>
  <si>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</si>
  <si>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</si>
  <si>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</si>
  <si>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</si>
  <si>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</si>
  <si>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</si>
  <si>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</si>
  <si>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</si>
  <si>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</si>
  <si>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</si>
  <si>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</si>
  <si>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</si>
  <si>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</si>
  <si>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</si>
  <si>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</si>
  <si>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</si>
  <si>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</si>
  <si>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</si>
  <si>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</si>
  <si>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</si>
  <si>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</si>
  <si>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</si>
  <si>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</si>
  <si>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</si>
  <si>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</si>
  <si>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</si>
  <si>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</si>
  <si>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</si>
  <si>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</si>
  <si>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</si>
  <si>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</si>
  <si>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</si>
  <si>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</si>
  <si>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</si>
  <si>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</si>
  <si>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</si>
  <si>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</si>
  <si>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</si>
  <si>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</si>
  <si>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</si>
  <si>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</si>
  <si>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</si>
  <si>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</si>
  <si>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</si>
  <si>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</si>
  <si>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</si>
  <si>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</si>
  <si>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</si>
  <si>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</si>
  <si>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</si>
  <si>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</si>
  <si>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</si>
  <si>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</si>
  <si>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</si>
  <si>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</si>
  <si>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</si>
  <si>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</si>
  <si>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</si>
  <si>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</si>
  <si>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</si>
  <si>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</si>
  <si>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</si>
  <si>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</si>
  <si>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</si>
  <si>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</si>
  <si>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</si>
  <si>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</si>
  <si>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</si>
  <si>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</si>
  <si>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</si>
  <si>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</si>
  <si>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</si>
  <si>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</si>
  <si>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</si>
  <si>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</si>
  <si>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</si>
  <si>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</si>
  <si>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</si>
  <si>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</si>
  <si>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</si>
  <si>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</si>
  <si>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</si>
  <si>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</si>
  <si>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</si>
  <si>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</si>
  <si>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</si>
  <si>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</si>
  <si>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</si>
  <si>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</si>
  <si>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</si>
  <si>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</si>
  <si>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</si>
  <si>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</si>
  <si>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</si>
  <si>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</si>
  <si>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</si>
  <si>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</si>
  <si>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</si>
  <si>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</si>
  <si>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</si>
  <si>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</si>
  <si>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</si>
  <si>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</si>
  <si>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</si>
  <si>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</si>
  <si>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</si>
  <si>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</si>
  <si>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</si>
  <si>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</si>
  <si>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</si>
  <si>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</si>
  <si>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</si>
  <si>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</si>
  <si>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</si>
  <si>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</si>
  <si>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</si>
  <si>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</si>
  <si>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</si>
  <si>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</si>
  <si>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</si>
  <si>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</si>
  <si>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</si>
  <si>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</si>
  <si>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</si>
  <si>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</si>
  <si>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</si>
  <si>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</si>
  <si>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</si>
  <si>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</si>
  <si>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</si>
  <si>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</si>
  <si>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</si>
  <si>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</si>
  <si>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</si>
  <si>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</si>
  <si>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</si>
  <si>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</si>
  <si>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</si>
  <si>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</si>
  <si>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</si>
  <si>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</si>
  <si>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</si>
  <si>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</si>
  <si>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</si>
  <si>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</si>
  <si>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</si>
  <si>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</si>
  <si>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</si>
  <si>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</si>
  <si>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</si>
  <si>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</si>
  <si>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</si>
  <si>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</si>
  <si>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</si>
  <si>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</si>
  <si>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</si>
  <si>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</si>
  <si>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</si>
  <si>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</si>
  <si>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</si>
  <si>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</si>
  <si>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</si>
  <si>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</si>
  <si>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</si>
  <si>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</si>
  <si>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</si>
  <si>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</si>
  <si>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</si>
  <si>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</si>
  <si>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</si>
  <si>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</si>
  <si>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</si>
  <si>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</si>
  <si>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</si>
  <si>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</si>
  <si>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</si>
  <si>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</si>
  <si>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</si>
  <si>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</si>
  <si>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</si>
  <si>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</si>
  <si>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</si>
  <si>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</si>
  <si>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</si>
  <si>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</si>
  <si>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</si>
  <si>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</si>
  <si>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</si>
  <si>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</si>
  <si>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</si>
  <si>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</si>
  <si>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</si>
  <si>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</si>
  <si>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</si>
  <si>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</si>
  <si>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</si>
  <si>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</si>
  <si>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</si>
  <si>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</si>
  <si>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</si>
  <si>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</si>
  <si>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</si>
  <si>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</si>
  <si>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</si>
  <si>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</si>
  <si>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</si>
  <si>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</si>
  <si>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</si>
  <si>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</si>
  <si>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</si>
  <si>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</si>
  <si>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</si>
  <si>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</si>
  <si>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</si>
  <si>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</si>
  <si>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</si>
  <si>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</si>
  <si>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</si>
  <si>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</si>
  <si>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</si>
  <si>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</si>
  <si>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</si>
  <si>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</si>
  <si>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</si>
  <si>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</si>
  <si>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</si>
  <si>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</si>
  <si>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</si>
  <si>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</si>
  <si>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</si>
  <si>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</si>
  <si>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</si>
  <si>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</si>
  <si>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</si>
  <si>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</si>
  <si>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</si>
  <si>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</si>
  <si>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</si>
  <si>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</si>
  <si>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</si>
  <si>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</si>
  <si>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</si>
  <si>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</si>
  <si>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</si>
  <si>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</si>
  <si>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</si>
  <si>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</si>
  <si>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</si>
  <si>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</si>
  <si>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</si>
  <si>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</si>
  <si>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</si>
  <si>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</si>
  <si>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</si>
  <si>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</si>
  <si>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</si>
  <si>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</si>
  <si>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</si>
  <si>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</si>
  <si>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</si>
  <si>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</si>
  <si>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</si>
  <si>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</si>
  <si>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</si>
  <si>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</si>
  <si>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</si>
  <si>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</si>
  <si>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</si>
  <si>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</si>
  <si>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</si>
  <si>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</si>
  <si>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</si>
  <si>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</si>
  <si>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</si>
  <si>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</si>
  <si>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</si>
  <si>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</si>
  <si>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</si>
  <si>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</si>
  <si>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</si>
  <si>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</si>
  <si>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</si>
  <si>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</si>
  <si>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</si>
  <si>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</si>
  <si>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</si>
  <si>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</si>
  <si>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</si>
  <si>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</si>
  <si>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</si>
  <si>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</si>
  <si>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</si>
  <si>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</si>
  <si>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</si>
  <si>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</si>
  <si>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</si>
  <si>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</si>
  <si>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</si>
  <si>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</si>
  <si>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</si>
  <si>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</si>
  <si>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</si>
  <si>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</si>
  <si>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</si>
  <si>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</si>
  <si>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</si>
  <si>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</si>
  <si>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</si>
  <si>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</si>
  <si>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</si>
  <si>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</si>
  <si>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</si>
  <si>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</si>
  <si>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</si>
  <si>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</si>
  <si>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</si>
  <si>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</si>
  <si>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</si>
  <si>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</si>
  <si>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</si>
  <si>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</si>
  <si>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</si>
  <si>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</si>
  <si>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</si>
  <si>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</si>
  <si>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</si>
  <si>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</si>
  <si>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</si>
  <si>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</si>
  <si>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</si>
  <si>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</si>
  <si>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</si>
  <si>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</si>
  <si>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</si>
  <si>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</si>
  <si>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</si>
  <si>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</si>
  <si>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</si>
  <si>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</si>
  <si>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</si>
  <si>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</si>
  <si>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</si>
  <si>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</si>
  <si>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</si>
  <si>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</si>
  <si>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</si>
  <si>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</si>
  <si>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</si>
  <si>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</si>
  <si>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</si>
  <si>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</si>
  <si>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</si>
  <si>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</si>
  <si>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</si>
  <si>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</si>
  <si>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</si>
  <si>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</si>
  <si>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</si>
  <si>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</si>
  <si>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</si>
  <si>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</si>
  <si>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</si>
  <si>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</si>
  <si>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</si>
  <si>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</si>
  <si>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</si>
  <si>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</si>
  <si>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</si>
  <si>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</si>
  <si>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</si>
  <si>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</si>
  <si>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</si>
  <si>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</si>
  <si>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</si>
  <si>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</si>
  <si>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</si>
  <si>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</si>
  <si>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</si>
  <si>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</si>
  <si>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</si>
  <si>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</si>
  <si>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</si>
  <si>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</si>
  <si>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</si>
  <si>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</si>
  <si>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</si>
  <si>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</si>
  <si>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</si>
  <si>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</si>
  <si>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</si>
  <si>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</si>
  <si>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</si>
  <si>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</si>
  <si>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</si>
  <si>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</si>
  <si>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</si>
  <si>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</si>
  <si>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</si>
  <si>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</si>
  <si>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</si>
  <si>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</si>
  <si>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</si>
  <si>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</si>
  <si>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</si>
  <si>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</si>
  <si>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</si>
  <si>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</si>
  <si>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</si>
  <si>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</si>
  <si>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</si>
  <si>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</si>
  <si>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</si>
  <si>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</si>
  <si>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</si>
  <si>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</si>
  <si>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</si>
  <si>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</si>
  <si>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</si>
  <si>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</si>
  <si>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</si>
  <si>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</si>
  <si>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</si>
  <si>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</si>
  <si>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</si>
  <si>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</si>
  <si>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</si>
  <si>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</si>
  <si>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</si>
  <si>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</si>
  <si>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</si>
  <si>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</si>
  <si>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</si>
  <si>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</si>
  <si>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</si>
  <si>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</si>
  <si>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</si>
  <si>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</si>
  <si>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</si>
  <si>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</si>
  <si>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</si>
  <si>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</si>
  <si>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</si>
  <si>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</si>
  <si>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</si>
  <si>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</si>
  <si>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</si>
  <si>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</si>
  <si>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</si>
  <si>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</si>
  <si>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</si>
  <si>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</si>
  <si>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</si>
  <si>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</si>
  <si>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</si>
  <si>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</si>
  <si>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</si>
  <si>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</si>
  <si>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</si>
  <si>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</si>
  <si>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</si>
  <si>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</si>
  <si>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</si>
  <si>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</si>
  <si>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</si>
  <si>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</si>
  <si>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</si>
  <si>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</si>
  <si>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</si>
  <si>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</si>
  <si>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</si>
  <si>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</si>
  <si>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</si>
  <si>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</si>
  <si>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</si>
  <si>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</si>
  <si>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</si>
  <si>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</si>
  <si>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</si>
  <si>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</si>
  <si>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</si>
  <si>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</si>
  <si>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</si>
  <si>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</si>
  <si>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</si>
  <si>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</si>
  <si>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</si>
  <si>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</si>
  <si>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</si>
  <si>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</si>
  <si>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</si>
  <si>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</si>
  <si>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</si>
  <si>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</si>
  <si>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</si>
  <si>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</si>
  <si>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</si>
  <si>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</si>
  <si>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</si>
  <si>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</si>
  <si>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</si>
  <si>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</si>
  <si>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</si>
  <si>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</si>
  <si>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</si>
  <si>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</si>
  <si>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</si>
  <si>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</si>
  <si>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</si>
  <si>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</si>
  <si>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</si>
  <si>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</si>
  <si>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</si>
  <si>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</si>
  <si>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</si>
  <si>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</si>
  <si>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</si>
  <si>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</si>
  <si>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</si>
  <si>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</si>
  <si>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</si>
  <si>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</si>
  <si>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</si>
  <si>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</si>
  <si>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</si>
  <si>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</si>
  <si>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</si>
  <si>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</si>
  <si>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</si>
  <si>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</si>
  <si>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</si>
  <si>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</si>
  <si>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</si>
  <si>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</si>
  <si>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</si>
  <si>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</si>
  <si>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</si>
  <si>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</si>
  <si>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</si>
  <si>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</si>
  <si>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</si>
  <si>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</si>
  <si>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</si>
  <si>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</si>
  <si>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</si>
  <si>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</si>
  <si>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</si>
  <si>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</si>
  <si>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</si>
  <si>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</si>
  <si>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</si>
  <si>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</si>
  <si>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</si>
  <si>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</si>
  <si>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</si>
  <si>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</si>
  <si>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</si>
  <si>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</si>
  <si>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</si>
  <si>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</si>
  <si>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</si>
  <si>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</si>
  <si>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</si>
  <si>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</si>
  <si>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</si>
  <si>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</si>
  <si>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</si>
  <si>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</si>
  <si>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</si>
  <si>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</si>
  <si>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</si>
  <si>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</si>
  <si>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</si>
  <si>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</si>
  <si>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</si>
  <si>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</si>
  <si>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</si>
  <si>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</si>
  <si>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</si>
  <si>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</si>
  <si>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</si>
  <si>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</si>
  <si>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</si>
  <si>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</si>
  <si>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</si>
  <si>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</si>
  <si>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</si>
  <si>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</si>
  <si>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</si>
  <si>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</si>
  <si>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</si>
  <si>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</si>
  <si>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</si>
  <si>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</si>
  <si>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</si>
  <si>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</si>
  <si>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</si>
  <si>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</si>
  <si>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</si>
  <si>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</si>
  <si>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</si>
  <si>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</si>
  <si>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</si>
  <si>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</si>
  <si>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</si>
  <si>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</si>
  <si>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</si>
  <si>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</si>
  <si>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</si>
  <si>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</si>
  <si>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</si>
  <si>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</si>
  <si>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</si>
  <si>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</si>
  <si>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</si>
  <si>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</si>
  <si>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</si>
  <si>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</si>
  <si>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</si>
  <si>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</si>
  <si>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</si>
  <si>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</si>
  <si>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</si>
  <si>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</si>
  <si>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</si>
  <si>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</si>
  <si>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</si>
  <si>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</si>
  <si>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</si>
  <si>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</si>
  <si>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</si>
  <si>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</si>
  <si>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</si>
  <si>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</si>
  <si>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</si>
  <si>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</si>
  <si>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</si>
  <si>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</si>
  <si>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</si>
  <si>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</si>
  <si>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</si>
  <si>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</si>
  <si>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</si>
  <si>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</si>
  <si>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</si>
  <si>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</si>
  <si>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</si>
  <si>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</si>
  <si>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</si>
  <si>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</si>
  <si>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</si>
  <si>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</si>
  <si>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</si>
  <si>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</si>
  <si>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</si>
  <si>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</si>
  <si>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</si>
  <si>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</si>
  <si>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</si>
  <si>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</si>
  <si>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</si>
  <si>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</si>
  <si>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</si>
  <si>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</si>
  <si>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</si>
  <si>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</si>
  <si>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</si>
  <si>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</si>
  <si>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</si>
  <si>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</si>
  <si>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</si>
  <si>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</si>
  <si>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</si>
  <si>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</si>
  <si>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</si>
  <si>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</si>
  <si>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</si>
  <si>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</si>
  <si>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</si>
  <si>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</si>
  <si>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</si>
  <si>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</si>
  <si>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</si>
  <si>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</si>
  <si>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</si>
  <si>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</si>
  <si>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</si>
  <si>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</si>
  <si>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</si>
  <si>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</si>
  <si>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</si>
  <si>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</si>
  <si>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</si>
  <si>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</si>
  <si>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</si>
  <si>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</si>
  <si>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</si>
  <si>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</si>
  <si>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</si>
  <si>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</si>
  <si>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</si>
  <si>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</si>
  <si>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</si>
  <si>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</si>
  <si>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</si>
  <si>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</si>
  <si>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</si>
  <si>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</si>
  <si>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</si>
  <si>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</si>
  <si>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</si>
  <si>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</si>
  <si>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</si>
  <si>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</si>
  <si>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</si>
  <si>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</si>
  <si>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</si>
  <si>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</si>
  <si>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</si>
  <si>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</si>
  <si>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</si>
  <si>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</si>
  <si>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</si>
  <si>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</si>
  <si>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</si>
  <si>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</si>
  <si>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</si>
  <si>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</si>
  <si>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</si>
  <si>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</si>
  <si>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</si>
  <si>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</si>
  <si>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</si>
  <si>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</si>
  <si>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</si>
  <si>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</si>
  <si>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</si>
  <si>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</si>
  <si>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</si>
  <si>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</si>
  <si>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</si>
  <si>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</si>
  <si>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</si>
  <si>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</si>
  <si>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</si>
  <si>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</si>
  <si>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</si>
  <si>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</si>
  <si>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</si>
  <si>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</si>
  <si>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</si>
  <si>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</si>
  <si>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</si>
  <si>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</si>
  <si>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</si>
  <si>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</si>
  <si>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</si>
  <si>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</si>
  <si>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</si>
  <si>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</si>
  <si>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</si>
  <si>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</si>
  <si>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</si>
  <si>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</si>
  <si>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</si>
  <si>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</si>
  <si>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</si>
  <si>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</si>
  <si>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</si>
  <si>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</si>
  <si>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</si>
  <si>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</si>
  <si>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</si>
  <si>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</si>
  <si>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</si>
  <si>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</si>
  <si>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</si>
  <si>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</si>
  <si>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</si>
  <si>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</si>
  <si>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</si>
  <si>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</si>
  <si>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</si>
  <si>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</si>
  <si>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</si>
  <si>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</si>
  <si>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</si>
  <si>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</si>
  <si>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</si>
  <si>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</si>
  <si>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</si>
  <si>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</si>
  <si>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</si>
  <si>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</si>
  <si>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</si>
  <si>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</si>
  <si>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</si>
  <si>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</si>
  <si>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</si>
  <si>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</si>
  <si>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</si>
  <si>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</si>
  <si>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</si>
  <si>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</si>
  <si>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</si>
  <si>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</si>
  <si>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</si>
  <si>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</si>
  <si>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</si>
  <si>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</si>
  <si>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</si>
  <si>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</si>
  <si>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</si>
  <si>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</si>
  <si>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</si>
  <si>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</si>
  <si>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</si>
  <si>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</si>
  <si>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</si>
  <si>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</si>
  <si>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</si>
  <si>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</si>
  <si>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</si>
  <si>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</si>
  <si>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</si>
  <si>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</si>
  <si>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</si>
  <si>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</si>
  <si>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</si>
  <si>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</si>
  <si>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</si>
  <si>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</si>
  <si>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</si>
  <si>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</si>
  <si>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</si>
  <si>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</si>
  <si>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</si>
  <si>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</si>
  <si>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</si>
  <si>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</si>
  <si>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</si>
  <si>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</si>
  <si>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</si>
  <si>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</si>
  <si>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</si>
  <si>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</si>
  <si>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</si>
  <si>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</si>
  <si>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</si>
  <si>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</si>
  <si>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</si>
  <si>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</si>
  <si>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</si>
  <si>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</si>
  <si>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</si>
  <si>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</si>
  <si>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</si>
  <si>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</si>
  <si>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</si>
  <si>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</si>
  <si>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</si>
  <si>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</si>
  <si>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</si>
  <si>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</si>
  <si>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</si>
  <si>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</si>
  <si>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</si>
  <si>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</si>
  <si>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</si>
  <si>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</si>
  <si>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</si>
  <si>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</si>
  <si>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</si>
  <si>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</si>
  <si>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</si>
  <si>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</si>
  <si>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</si>
  <si>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</si>
  <si>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</si>
  <si>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</si>
  <si>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</si>
  <si>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</si>
  <si>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</si>
  <si>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</si>
  <si>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</si>
  <si>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</si>
  <si>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</si>
  <si>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</si>
  <si>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</si>
  <si>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</si>
  <si>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</si>
  <si>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</si>
  <si>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</si>
  <si>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</si>
  <si>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</si>
  <si>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</si>
  <si>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</si>
  <si>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</si>
  <si>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</si>
  <si>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</si>
  <si>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</si>
  <si>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</si>
  <si>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</si>
  <si>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</si>
  <si>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</si>
  <si>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</si>
  <si>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</si>
  <si>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</si>
  <si>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</si>
  <si>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</si>
  <si>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</si>
  <si>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</si>
  <si>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</si>
  <si>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</si>
  <si>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</si>
  <si>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</si>
  <si>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</si>
  <si>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</si>
  <si>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</si>
  <si>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</si>
  <si>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</si>
  <si>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</si>
  <si>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</si>
  <si>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</si>
  <si>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</si>
  <si>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</si>
  <si>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</si>
  <si>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</si>
  <si>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</si>
  <si>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</si>
  <si>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</si>
  <si>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</si>
  <si>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</si>
  <si>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</si>
  <si>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</si>
  <si>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</si>
  <si>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</si>
  <si>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</si>
  <si>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</si>
  <si>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</si>
  <si>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</si>
  <si>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</si>
  <si>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</si>
  <si>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</si>
  <si>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</si>
  <si>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</si>
  <si>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</si>
  <si>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</si>
  <si>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</si>
  <si>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</si>
  <si>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</si>
  <si>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</si>
  <si>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</si>
  <si>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</si>
  <si>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</si>
  <si>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</si>
  <si>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</si>
  <si>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</si>
  <si>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</si>
  <si>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</si>
  <si>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</si>
  <si>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</si>
  <si>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</si>
  <si>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</si>
  <si>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</si>
  <si>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</si>
  <si>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</si>
  <si>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</si>
  <si>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</si>
  <si>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</si>
  <si>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</si>
  <si>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</si>
  <si>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</si>
  <si>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</si>
  <si>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</si>
  <si>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</si>
  <si>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</si>
  <si>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</si>
  <si>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</si>
  <si>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</si>
  <si>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</si>
  <si>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</si>
  <si>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</si>
  <si>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</si>
  <si>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</si>
  <si>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</si>
  <si>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</si>
  <si>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</si>
  <si>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</si>
  <si>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</si>
  <si>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</si>
  <si>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</si>
  <si>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</si>
  <si>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</si>
  <si>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</si>
  <si>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</si>
  <si>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</si>
  <si>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</si>
  <si>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</si>
  <si>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</si>
  <si>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</si>
  <si>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</si>
  <si>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</si>
  <si>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</si>
  <si>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</si>
  <si>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</si>
  <si>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</si>
  <si>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</si>
  <si>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</si>
  <si>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</si>
  <si>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</si>
  <si>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</si>
  <si>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</si>
  <si>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</si>
  <si>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</si>
  <si>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</si>
  <si>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</si>
  <si>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</si>
  <si>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</si>
  <si>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</si>
  <si>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</si>
  <si>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</si>
  <si>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</si>
  <si>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</si>
  <si>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</si>
  <si>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</si>
  <si>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</si>
  <si>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</si>
  <si>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</si>
  <si>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</si>
  <si>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</si>
  <si>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</si>
  <si>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</si>
  <si>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</si>
  <si>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</si>
  <si>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</si>
  <si>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</si>
  <si>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</si>
  <si>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</si>
  <si>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</si>
  <si>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</si>
  <si>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</si>
  <si>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</si>
  <si>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</si>
  <si>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</si>
  <si>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</si>
  <si>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</si>
  <si>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</si>
  <si>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</si>
  <si>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</si>
  <si>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</si>
  <si>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</si>
  <si>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</si>
  <si>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</si>
  <si>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</si>
  <si>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</si>
  <si>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</si>
  <si>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</si>
  <si>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</si>
  <si>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</si>
  <si>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</si>
  <si>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</si>
  <si>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</si>
  <si>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</si>
  <si>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</si>
  <si>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</si>
  <si>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</si>
  <si>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</si>
  <si>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</si>
  <si>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</si>
  <si>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</si>
  <si>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</si>
  <si>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</si>
  <si>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</si>
  <si>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</si>
  <si>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</si>
  <si>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</si>
  <si>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</si>
  <si>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</si>
  <si>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</si>
  <si>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</si>
  <si>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</si>
  <si>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</si>
  <si>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</si>
  <si>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</si>
  <si>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</si>
  <si>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</si>
  <si>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</si>
  <si>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</si>
  <si>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</si>
  <si>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</si>
  <si>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</si>
  <si>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</si>
  <si>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</si>
  <si>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</si>
  <si>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</si>
  <si>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</si>
  <si>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</si>
  <si>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</si>
  <si>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</si>
  <si>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</si>
  <si>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</si>
  <si>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</si>
  <si>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</si>
  <si>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</si>
  <si>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</si>
  <si>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</si>
  <si>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</si>
  <si>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</si>
  <si>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</si>
  <si>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</si>
  <si>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</si>
  <si>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</si>
  <si>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</si>
  <si>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</si>
  <si>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</si>
  <si>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</si>
  <si>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</si>
  <si>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</si>
  <si>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</si>
  <si>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</si>
  <si>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</si>
  <si>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</si>
  <si>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</si>
  <si>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</si>
  <si>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</si>
  <si>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</si>
  <si>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</si>
  <si>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</si>
  <si>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</si>
  <si>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</si>
  <si>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</si>
  <si>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</si>
  <si>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</si>
  <si>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</si>
  <si>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</si>
  <si>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</si>
  <si>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</si>
  <si>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</si>
  <si>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</si>
  <si>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</si>
  <si>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</si>
  <si>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</si>
  <si>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</si>
  <si>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</si>
  <si>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</si>
  <si>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</si>
  <si>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</si>
  <si>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</si>
  <si>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</si>
  <si>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</si>
  <si>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</si>
  <si>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</si>
  <si>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</si>
  <si>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</si>
  <si>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</si>
  <si>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</si>
  <si>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</si>
  <si>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</si>
  <si>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</si>
  <si>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</si>
  <si>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</si>
  <si>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</si>
  <si>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</si>
  <si>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</si>
  <si>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</si>
  <si>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</si>
  <si>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</si>
  <si>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</si>
  <si>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</si>
  <si>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</si>
  <si>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</si>
  <si>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</si>
  <si>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</si>
  <si>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</si>
  <si>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</si>
  <si>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</si>
  <si>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</si>
  <si>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</si>
  <si>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</si>
  <si>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</si>
  <si>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</si>
  <si>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</si>
  <si>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</si>
  <si>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</si>
  <si>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</si>
  <si>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</si>
  <si>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</si>
  <si>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</si>
  <si>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</si>
  <si>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</si>
  <si>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</si>
  <si>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</si>
  <si>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</si>
  <si>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</si>
  <si>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</si>
  <si>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</si>
  <si>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</si>
  <si>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</si>
  <si>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</si>
  <si>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</si>
  <si>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</si>
  <si>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</si>
  <si>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</si>
  <si>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</si>
  <si>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</si>
  <si>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</si>
  <si>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</si>
  <si>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</si>
  <si>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</si>
  <si>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</si>
  <si>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</si>
  <si>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</si>
  <si>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</si>
  <si>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</si>
  <si>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</si>
  <si>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</si>
  <si>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</si>
  <si>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</si>
  <si>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</si>
  <si>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</si>
  <si>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</si>
  <si>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</si>
  <si>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</si>
  <si>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</si>
  <si>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</si>
  <si>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</si>
  <si>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</si>
  <si>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</si>
  <si>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</si>
  <si>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</si>
  <si>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</si>
  <si>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</si>
  <si>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</si>
  <si>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</si>
  <si>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</si>
  <si>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</si>
  <si>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</si>
  <si>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</si>
  <si>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</si>
  <si>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</si>
  <si>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</si>
  <si>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</si>
  <si>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</si>
  <si>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</si>
  <si>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</si>
  <si>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</si>
  <si>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</si>
  <si>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</si>
  <si>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</si>
  <si>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</si>
  <si>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</si>
  <si>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</si>
  <si>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</si>
  <si>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</si>
  <si>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</si>
  <si>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</si>
  <si>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</si>
  <si>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</si>
  <si>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</si>
  <si>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</si>
  <si>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</si>
  <si>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</si>
  <si>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</si>
  <si>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</si>
  <si>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</si>
  <si>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</si>
  <si>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</si>
  <si>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</si>
  <si>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</si>
  <si>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</si>
  <si>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</si>
  <si>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</si>
  <si>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</si>
  <si>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</si>
  <si>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</si>
  <si>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</si>
  <si>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</si>
  <si>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</si>
  <si>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</si>
  <si>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</si>
  <si>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</si>
  <si>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</si>
  <si>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</si>
  <si>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</si>
  <si>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</si>
  <si>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</si>
  <si>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</si>
  <si>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</si>
  <si>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</si>
  <si>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</si>
  <si>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</si>
  <si>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</si>
  <si>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</si>
  <si>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</si>
  <si>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</si>
  <si>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</si>
  <si>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</si>
  <si>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</si>
  <si>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</si>
  <si>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</si>
  <si>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</si>
  <si>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</si>
  <si>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</si>
  <si>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</si>
  <si>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</si>
  <si>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</si>
  <si>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</si>
  <si>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</si>
  <si>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</si>
  <si>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</si>
  <si>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</si>
  <si>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</si>
  <si>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</si>
  <si>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</si>
  <si>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</si>
  <si>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</si>
  <si>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</si>
  <si>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</si>
  <si>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</si>
  <si>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</si>
  <si>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</si>
  <si>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</si>
  <si>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</si>
  <si>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</si>
  <si>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</si>
  <si>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</si>
  <si>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</si>
  <si>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</si>
  <si>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</si>
  <si>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</si>
  <si>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</si>
  <si>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</si>
  <si>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</si>
  <si>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</si>
  <si>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</si>
  <si>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</si>
  <si>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</si>
  <si>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</si>
  <si>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</si>
  <si>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</si>
  <si>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</si>
  <si>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</si>
  <si>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</si>
  <si>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</si>
  <si>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</si>
  <si>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</si>
  <si>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</si>
  <si>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</si>
  <si>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</si>
  <si>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</si>
  <si>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</si>
  <si>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</si>
  <si>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</si>
  <si>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</si>
  <si>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</si>
  <si>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</si>
  <si>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</si>
  <si>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</si>
  <si>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</si>
  <si>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</si>
  <si>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</si>
  <si>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</si>
  <si>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</si>
  <si>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</si>
  <si>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</si>
  <si>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</si>
  <si>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</si>
  <si>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</si>
  <si>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</si>
  <si>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</si>
  <si>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</si>
  <si>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</si>
  <si>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</si>
  <si>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</si>
  <si>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</si>
  <si>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</si>
  <si>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</si>
  <si>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</si>
  <si>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</si>
  <si>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</si>
  <si>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</si>
  <si>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</si>
  <si>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</si>
  <si>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</si>
  <si>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</si>
  <si>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</si>
  <si>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</si>
  <si>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</si>
  <si>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</si>
  <si>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</si>
  <si>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</si>
  <si>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</si>
  <si>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</si>
  <si>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</si>
  <si>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</si>
  <si>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</si>
  <si>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</si>
  <si>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</si>
  <si>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</si>
  <si>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</si>
  <si>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</si>
  <si>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</si>
  <si>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</si>
  <si>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</si>
  <si>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</si>
  <si>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</si>
  <si>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</si>
  <si>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</si>
  <si>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</si>
  <si>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</si>
  <si>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</si>
  <si>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</si>
  <si>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</si>
  <si>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</si>
  <si>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</si>
  <si>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</si>
  <si>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</si>
  <si>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</si>
  <si>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</si>
  <si>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</si>
  <si>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</si>
  <si>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</si>
  <si>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</si>
  <si>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</si>
  <si>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</si>
  <si>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</si>
  <si>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</si>
  <si>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</si>
  <si>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</si>
  <si>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</si>
  <si>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</si>
  <si>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</si>
  <si>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</si>
  <si>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</si>
  <si>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</si>
  <si>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</si>
  <si>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</si>
  <si>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</si>
  <si>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</si>
  <si>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</si>
  <si>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</si>
  <si>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</si>
  <si>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</si>
  <si>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</si>
  <si>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</si>
  <si>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</si>
  <si>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</si>
  <si>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</si>
  <si>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</si>
  <si>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</si>
  <si>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</si>
  <si>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</si>
  <si>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</si>
  <si>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</si>
  <si>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</si>
  <si>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</si>
  <si>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</si>
  <si>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</si>
  <si>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</si>
  <si>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</si>
  <si>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</si>
  <si>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</si>
  <si>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</si>
  <si>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</si>
  <si>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</si>
  <si>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</si>
  <si>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</si>
  <si>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</si>
  <si>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</si>
  <si>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</si>
  <si>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</si>
  <si>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</si>
  <si>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</si>
  <si>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</si>
  <si>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</si>
  <si>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</si>
  <si>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</si>
  <si>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</si>
  <si>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</si>
  <si>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</si>
  <si>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</si>
  <si>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</si>
  <si>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</si>
  <si>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</si>
  <si>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</si>
  <si>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</si>
  <si>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</si>
  <si>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</si>
  <si>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</si>
  <si>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</si>
  <si>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</si>
  <si>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</si>
  <si>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</si>
  <si>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</si>
  <si>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</si>
  <si>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</si>
  <si>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</si>
  <si>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</si>
  <si>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</si>
  <si>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</si>
  <si>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</si>
  <si>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</si>
  <si>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</si>
  <si>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</si>
  <si>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</si>
  <si>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</si>
  <si>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</si>
  <si>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</si>
  <si>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</si>
  <si>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</si>
  <si>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</si>
  <si>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</si>
  <si>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</si>
  <si>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</si>
  <si>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</si>
  <si>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</si>
  <si>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</si>
  <si>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</si>
  <si>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</si>
  <si>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</si>
  <si>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</si>
  <si>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</si>
  <si>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</si>
  <si>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</si>
  <si>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</si>
  <si>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</si>
  <si>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</si>
  <si>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</si>
  <si>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</si>
  <si>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</si>
  <si>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</si>
  <si>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</si>
  <si>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</si>
  <si>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</si>
  <si>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</si>
  <si>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</si>
  <si>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</si>
  <si>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</si>
  <si>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</si>
  <si>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</si>
  <si>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</si>
  <si>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</si>
  <si>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</si>
  <si>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</si>
  <si>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</si>
  <si>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</si>
  <si>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</si>
  <si>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</si>
  <si>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</si>
  <si>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</si>
  <si>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</si>
  <si>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</si>
  <si>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</si>
  <si>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</si>
  <si>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</si>
  <si>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</si>
  <si>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</si>
  <si>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</si>
  <si>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</si>
  <si>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</si>
  <si>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</si>
  <si>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</si>
  <si>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</si>
  <si>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</si>
  <si>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</si>
  <si>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</si>
  <si>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</si>
  <si>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</si>
  <si>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</si>
  <si>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</si>
  <si>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</si>
  <si>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</si>
  <si>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</si>
  <si>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</si>
  <si>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</si>
  <si>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</si>
  <si>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</si>
  <si>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</si>
  <si>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</si>
  <si>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</si>
  <si>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</si>
  <si>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</si>
  <si>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</si>
  <si>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</si>
  <si>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</si>
  <si>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</si>
  <si>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</si>
  <si>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</si>
  <si>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</si>
  <si>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</si>
  <si>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</si>
  <si>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</si>
  <si>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</si>
  <si>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</si>
  <si>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</si>
  <si>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</si>
  <si>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</si>
  <si>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</si>
  <si>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</si>
  <si>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</si>
  <si>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</si>
  <si>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</si>
  <si>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</si>
  <si>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</si>
  <si>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</si>
  <si>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</si>
  <si>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</si>
  <si>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</si>
  <si>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</si>
  <si>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</si>
  <si>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</si>
  <si>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</si>
  <si>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</si>
  <si>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</si>
  <si>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</si>
  <si>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</si>
  <si>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</si>
  <si>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</si>
  <si>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</si>
  <si>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</si>
  <si>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</si>
  <si>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</si>
  <si>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</si>
  <si>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</si>
  <si>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</si>
  <si>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</si>
  <si>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</si>
  <si>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</si>
  <si>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</si>
  <si>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</si>
  <si>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</si>
  <si>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</si>
  <si>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</si>
  <si>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</si>
  <si>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</si>
  <si>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</si>
  <si>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</si>
  <si>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</si>
  <si>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</si>
  <si>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</si>
  <si>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</si>
  <si>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</si>
  <si>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</si>
  <si>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</si>
  <si>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</si>
  <si>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</si>
  <si>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</si>
  <si>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</si>
  <si>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</si>
  <si>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</si>
  <si>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</si>
  <si>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</si>
  <si>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</si>
  <si>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</si>
  <si>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</si>
  <si>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</si>
  <si>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</si>
  <si>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</si>
  <si>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</si>
  <si>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</si>
  <si>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</si>
  <si>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</si>
  <si>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</si>
  <si>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</si>
  <si>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</si>
  <si>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</si>
  <si>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</si>
  <si>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</si>
  <si>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</si>
  <si>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</si>
  <si>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</si>
  <si>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</si>
  <si>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</si>
  <si>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</si>
  <si>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</si>
  <si>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</si>
  <si>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</si>
  <si>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</si>
  <si>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</si>
  <si>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</si>
  <si>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</si>
  <si>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</si>
  <si>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</si>
  <si>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</si>
  <si>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</si>
  <si>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</si>
  <si>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</si>
  <si>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</si>
  <si>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</si>
  <si>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</si>
  <si>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</si>
  <si>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</si>
  <si>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</si>
  <si>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</si>
  <si>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</si>
  <si>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</si>
  <si>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</si>
  <si>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</si>
  <si>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</si>
  <si>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</si>
  <si>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</si>
  <si>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</si>
  <si>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</si>
  <si>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</si>
  <si>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</si>
  <si>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</si>
  <si>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</si>
  <si>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</si>
  <si>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</si>
  <si>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</si>
  <si>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</si>
  <si>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</si>
  <si>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</si>
  <si>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</si>
  <si>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</si>
  <si>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</si>
  <si>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</si>
  <si>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</si>
  <si>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</si>
  <si>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</si>
  <si>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</si>
  <si>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</si>
  <si>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</si>
  <si>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</si>
  <si>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</si>
  <si>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</si>
  <si>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</si>
  <si>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</si>
  <si>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</si>
  <si>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</si>
  <si>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</si>
  <si>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</si>
  <si>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</si>
  <si>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</si>
  <si>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</si>
  <si>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</si>
  <si>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</si>
  <si>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</si>
  <si>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</si>
  <si>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</si>
  <si>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</si>
  <si>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</si>
  <si>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</si>
  <si>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</si>
  <si>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</si>
  <si>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</si>
  <si>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</si>
  <si>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</si>
  <si>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</si>
  <si>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</si>
  <si>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</si>
  <si>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</si>
  <si>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</si>
  <si>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</si>
  <si>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</si>
  <si>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</si>
  <si>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</si>
  <si>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</si>
  <si>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</si>
  <si>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</si>
  <si>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</si>
  <si>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</si>
  <si>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</si>
  <si>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</si>
  <si>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</si>
  <si>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</si>
  <si>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</si>
  <si>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</si>
  <si>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</si>
  <si>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</si>
  <si>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</si>
  <si>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</si>
  <si>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</si>
  <si>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</si>
  <si>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</si>
  <si>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</si>
  <si>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</si>
  <si>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</si>
  <si>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</si>
  <si>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</si>
  <si>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</si>
  <si>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</si>
  <si>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</si>
  <si>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</si>
  <si>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</si>
  <si>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</si>
  <si>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</si>
  <si>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</si>
  <si>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</si>
  <si>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</si>
  <si>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</si>
  <si>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</si>
  <si>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</si>
  <si>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</si>
  <si>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</si>
  <si>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</si>
  <si>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</si>
  <si>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</si>
  <si>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</si>
  <si>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</si>
  <si>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</si>
  <si>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</si>
  <si>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</si>
  <si>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</si>
  <si>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</si>
  <si>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</si>
  <si>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</si>
  <si>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</si>
  <si>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</si>
  <si>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</si>
  <si>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</si>
  <si>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</si>
  <si>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</si>
  <si>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</si>
  <si>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</si>
  <si>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</si>
  <si>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</si>
  <si>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</si>
  <si>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</si>
  <si>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</si>
  <si>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</si>
  <si>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</si>
  <si>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</si>
  <si>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</si>
  <si>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</si>
  <si>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</si>
  <si>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</si>
  <si>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</si>
  <si>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</si>
  <si>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</si>
  <si>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</si>
  <si>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</si>
  <si>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</si>
  <si>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</si>
  <si>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</si>
  <si>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</si>
  <si>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</si>
  <si>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</si>
  <si>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</si>
  <si>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</si>
  <si>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</si>
  <si>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</si>
  <si>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</si>
  <si>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</si>
  <si>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</si>
  <si>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</si>
  <si>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</si>
  <si>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</si>
  <si>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</si>
  <si>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</si>
  <si>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</si>
  <si>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</si>
  <si>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</si>
  <si>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</si>
  <si>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</si>
  <si>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</si>
  <si>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</si>
  <si>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</si>
  <si>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</si>
  <si>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</si>
  <si>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</si>
  <si>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</si>
  <si>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</si>
  <si>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</si>
  <si>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</si>
  <si>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</si>
  <si>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</si>
  <si>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</si>
  <si>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</si>
  <si>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</si>
  <si>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</si>
  <si>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</si>
  <si>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</si>
  <si>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</si>
  <si>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</si>
  <si>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</si>
  <si>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</si>
  <si>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</si>
  <si>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</si>
  <si>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</si>
  <si>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</si>
  <si>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</si>
  <si>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</si>
  <si>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</si>
  <si>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</si>
  <si>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</si>
  <si>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</si>
  <si>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</si>
  <si>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</si>
  <si>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</si>
  <si>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</si>
  <si>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</si>
  <si>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</si>
  <si>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</si>
  <si>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</si>
  <si>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</si>
  <si>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</si>
  <si>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</si>
  <si>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</si>
  <si>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</si>
  <si>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</si>
  <si>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</si>
  <si>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</si>
  <si>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</si>
  <si>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</si>
  <si>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</si>
  <si>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</si>
  <si>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</si>
  <si>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</si>
  <si>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</si>
  <si>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</si>
  <si>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</si>
  <si>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</si>
  <si>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</si>
  <si>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</si>
  <si>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</si>
  <si>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</si>
  <si>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</si>
  <si>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</si>
  <si>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</si>
  <si>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</si>
  <si>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</si>
  <si>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</si>
  <si>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</si>
  <si>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</si>
  <si>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</si>
  <si>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</si>
  <si>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</si>
  <si>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</si>
  <si>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</si>
  <si>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</si>
  <si>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</si>
  <si>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</si>
  <si>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</si>
  <si>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</si>
  <si>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</si>
  <si>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</si>
  <si>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</si>
  <si>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</si>
  <si>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</si>
  <si>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</si>
  <si>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</si>
  <si>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</si>
  <si>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</si>
  <si>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</si>
  <si>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</si>
  <si>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</si>
  <si>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</si>
  <si>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</si>
  <si>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</si>
  <si>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</si>
  <si>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</si>
  <si>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</si>
  <si>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</si>
  <si>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</si>
  <si>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</si>
  <si>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</si>
  <si>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</si>
  <si>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</si>
  <si>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</si>
  <si>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</si>
  <si>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</si>
  <si>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</si>
  <si>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</si>
  <si>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</si>
  <si>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</si>
  <si>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</si>
  <si>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</si>
  <si>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</si>
  <si>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</si>
  <si>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</si>
  <si>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</si>
  <si>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</si>
  <si>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</si>
  <si>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</si>
  <si>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</si>
  <si>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</si>
  <si>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</si>
  <si>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</si>
  <si>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</si>
  <si>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</si>
  <si>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</si>
  <si>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</si>
  <si>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</si>
  <si>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</si>
  <si>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</si>
  <si>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</si>
  <si>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</si>
  <si>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</si>
  <si>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</si>
  <si>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</si>
  <si>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</si>
  <si>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</si>
  <si>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</si>
  <si>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</si>
  <si>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</si>
  <si>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</si>
  <si>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</si>
  <si>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</si>
  <si>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</si>
  <si>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</si>
  <si>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</si>
  <si>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</si>
  <si>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</si>
  <si>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</si>
  <si>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</si>
  <si>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</si>
  <si>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</si>
  <si>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</si>
  <si>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</si>
  <si>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</si>
  <si>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</si>
  <si>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</si>
  <si>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</si>
  <si>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</si>
  <si>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</si>
  <si>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</si>
  <si>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</si>
  <si>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</si>
  <si>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</si>
  <si>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</si>
  <si>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</si>
  <si>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</si>
  <si>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</si>
  <si>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</si>
  <si>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</si>
  <si>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</si>
  <si>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</si>
  <si>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</si>
  <si>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</si>
  <si>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</si>
  <si>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</si>
  <si>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</si>
  <si>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</si>
  <si>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</si>
  <si>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</si>
  <si>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</si>
  <si>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</si>
  <si>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</si>
  <si>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</si>
  <si>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</si>
  <si>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</si>
  <si>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</si>
  <si>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</si>
  <si>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</si>
  <si>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</si>
  <si>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</si>
  <si>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</si>
  <si>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</si>
  <si>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</si>
  <si>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</si>
  <si>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</si>
  <si>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</si>
  <si>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</si>
  <si>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</si>
  <si>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</si>
  <si>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</si>
  <si>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</si>
  <si>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</si>
  <si>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</si>
  <si>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</si>
  <si>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</si>
  <si>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</si>
  <si>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</si>
  <si>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</si>
  <si>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</si>
  <si>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</si>
  <si>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</si>
  <si>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</si>
  <si>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</si>
  <si>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</si>
  <si>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</si>
  <si>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</si>
  <si>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</si>
  <si>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</si>
  <si>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</si>
  <si>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</si>
  <si>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</si>
  <si>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</si>
  <si>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</si>
  <si>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</si>
  <si>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</si>
  <si>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</si>
  <si>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</si>
  <si>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</si>
  <si>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</si>
  <si>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</si>
  <si>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</si>
  <si>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</si>
  <si>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</si>
  <si>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</si>
  <si>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</si>
  <si>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</si>
  <si>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</si>
  <si>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</si>
  <si>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</si>
  <si>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</si>
  <si>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</si>
  <si>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</si>
  <si>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</si>
  <si>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</si>
  <si>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</si>
  <si>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</si>
  <si>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</si>
  <si>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</si>
  <si>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</si>
  <si>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</si>
  <si>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</si>
  <si>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</si>
  <si>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</si>
  <si>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</si>
  <si>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</si>
  <si>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</si>
  <si>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</si>
  <si>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</si>
  <si>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</si>
  <si>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</si>
  <si>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</si>
  <si>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</si>
  <si>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</si>
  <si>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</si>
  <si>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</si>
  <si>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</si>
  <si>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</si>
  <si>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</si>
  <si>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</si>
  <si>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</si>
  <si>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</si>
  <si>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</si>
  <si>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</si>
  <si>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</si>
  <si>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</si>
  <si>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</si>
  <si>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</si>
  <si>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</si>
  <si>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</si>
  <si>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</si>
  <si>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</si>
  <si>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</si>
  <si>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</si>
  <si>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</si>
  <si>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</si>
  <si>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</si>
  <si>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</si>
  <si>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</si>
  <si>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</si>
  <si>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</si>
  <si>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</si>
  <si>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</si>
  <si>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</si>
  <si>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</si>
  <si>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</si>
  <si>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</si>
  <si>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</si>
  <si>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</si>
  <si>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</si>
  <si>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</si>
  <si>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</si>
  <si>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</si>
  <si>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</si>
  <si>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</si>
  <si>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</si>
  <si>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</si>
  <si>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</si>
  <si>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</si>
  <si>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</si>
  <si>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</si>
  <si>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</si>
  <si>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</si>
  <si>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</si>
  <si>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</si>
  <si>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</si>
  <si>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</si>
  <si>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</si>
  <si>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</si>
  <si>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</si>
  <si>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</si>
  <si>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</si>
  <si>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</si>
  <si>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</si>
  <si>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</si>
  <si>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</si>
  <si>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</si>
  <si>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</si>
  <si>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</si>
  <si>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</si>
  <si>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</si>
  <si>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</si>
  <si>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</si>
  <si>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</si>
  <si>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</si>
  <si>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</si>
  <si>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</si>
  <si>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</si>
  <si>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</si>
  <si>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</si>
  <si>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</si>
  <si>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</si>
  <si>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</si>
  <si>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</si>
  <si>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</si>
  <si>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</si>
  <si>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</si>
  <si>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</si>
  <si>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</si>
  <si>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</si>
  <si>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</si>
  <si>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</si>
  <si>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</si>
  <si>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</si>
  <si>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</si>
  <si>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</si>
  <si>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</si>
  <si>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</si>
  <si>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</si>
  <si>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</si>
  <si>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</si>
  <si>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</si>
  <si>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</si>
  <si>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</si>
  <si>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</si>
  <si>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</si>
  <si>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</si>
  <si>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</si>
  <si>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</si>
  <si>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</si>
  <si>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</si>
  <si>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</si>
  <si>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</si>
  <si>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</si>
  <si>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</si>
  <si>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</si>
  <si>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</si>
  <si>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</si>
  <si>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</si>
  <si>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</si>
  <si>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</si>
  <si>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</si>
  <si>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</si>
  <si>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</si>
  <si>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</si>
  <si>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</si>
  <si>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</si>
  <si>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</si>
  <si>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</si>
  <si>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</si>
  <si>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</si>
  <si>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</si>
  <si>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</si>
  <si>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</si>
  <si>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</si>
  <si>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</si>
  <si>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</si>
  <si>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</si>
  <si>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</si>
  <si>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</si>
  <si>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</si>
  <si>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</si>
  <si>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</si>
  <si>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</si>
  <si>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</si>
  <si>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</si>
  <si>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</si>
  <si>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</si>
  <si>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</si>
  <si>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</si>
  <si>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</si>
  <si>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</si>
  <si>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</si>
  <si>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</si>
  <si>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</si>
  <si>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</si>
  <si>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</si>
  <si>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</si>
  <si>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</si>
  <si>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</si>
  <si>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</si>
  <si>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</si>
  <si>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</si>
  <si>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</si>
  <si>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</si>
  <si>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</si>
  <si>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</si>
  <si>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</si>
  <si>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</si>
  <si>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</si>
  <si>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</si>
  <si>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</si>
  <si>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</si>
  <si>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</si>
  <si>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</si>
  <si>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</si>
  <si>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</si>
  <si>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</si>
  <si>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</si>
  <si>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</si>
  <si>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</si>
  <si>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</si>
  <si>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</si>
  <si>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</si>
  <si>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</si>
  <si>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</si>
  <si>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</si>
  <si>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</si>
  <si>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</si>
  <si>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</si>
  <si>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</si>
  <si>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</si>
  <si>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</si>
  <si>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</si>
  <si>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</si>
  <si>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</si>
  <si>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</si>
  <si>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</si>
  <si>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</si>
  <si>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</si>
  <si>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</si>
  <si>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</si>
  <si>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</si>
  <si>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</si>
  <si>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</si>
  <si>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</si>
  <si>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</si>
  <si>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</si>
  <si>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</si>
  <si>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</si>
  <si>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</si>
  <si>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</si>
  <si>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</si>
  <si>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</si>
  <si>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</si>
  <si>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</si>
  <si>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</si>
  <si>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</si>
  <si>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</si>
  <si>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</si>
  <si>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</si>
  <si>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</si>
  <si>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</si>
  <si>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</si>
  <si>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</si>
  <si>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</si>
  <si>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</si>
  <si>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</si>
  <si>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</si>
  <si>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</si>
  <si>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</si>
  <si>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</si>
  <si>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</si>
  <si>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</si>
  <si>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</si>
  <si>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</si>
  <si>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</si>
  <si>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</si>
  <si>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</si>
  <si>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</si>
  <si>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</si>
  <si>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</si>
  <si>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</si>
  <si>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</si>
  <si>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</si>
  <si>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</si>
  <si>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</si>
  <si>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</si>
  <si>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</si>
  <si>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</si>
  <si>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</si>
  <si>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</si>
  <si>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</si>
  <si>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</si>
  <si>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</si>
  <si>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</si>
  <si>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</si>
  <si>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</si>
  <si>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</si>
  <si>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</si>
  <si>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</si>
  <si>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</si>
  <si>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</si>
  <si>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</si>
  <si>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</si>
  <si>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</si>
  <si>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</si>
  <si>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</si>
  <si>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</si>
  <si>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</si>
  <si>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</si>
  <si>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</si>
  <si>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</si>
  <si>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</si>
  <si>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</si>
  <si>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</si>
  <si>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</si>
  <si>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</si>
  <si>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</si>
  <si>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</si>
  <si>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</si>
  <si>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</si>
  <si>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</si>
  <si>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</si>
  <si>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</si>
  <si>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</si>
  <si>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</si>
  <si>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</si>
  <si>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</si>
  <si>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</si>
  <si>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</si>
  <si>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</si>
  <si>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</si>
  <si>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</si>
  <si>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</si>
  <si>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</si>
  <si>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</si>
  <si>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</si>
  <si>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</si>
  <si>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</si>
  <si>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</si>
  <si>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</si>
  <si>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</si>
  <si>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</si>
  <si>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</si>
  <si>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</si>
  <si>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</si>
  <si>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</si>
  <si>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</si>
  <si>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</si>
  <si>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</si>
  <si>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</si>
  <si>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</si>
  <si>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</si>
  <si>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</si>
  <si>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</si>
  <si>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</si>
  <si>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</si>
  <si>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</si>
  <si>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</si>
  <si>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</si>
  <si>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</si>
  <si>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</si>
  <si>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</si>
  <si>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</si>
  <si>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</si>
  <si>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</si>
  <si>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</si>
  <si>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</si>
  <si>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</si>
  <si>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</si>
  <si>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</si>
  <si>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</si>
  <si>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</si>
  <si>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</si>
  <si>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</si>
  <si>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</si>
  <si>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</si>
  <si>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</si>
  <si>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</si>
  <si>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</si>
  <si>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</si>
  <si>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</si>
  <si>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</si>
  <si>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</si>
  <si>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</si>
  <si>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</si>
  <si>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</si>
  <si>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</si>
  <si>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</si>
  <si>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</si>
  <si>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</si>
  <si>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</si>
  <si>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</si>
  <si>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</si>
  <si>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</si>
  <si>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</si>
  <si>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</si>
  <si>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</si>
  <si>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</si>
  <si>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</si>
  <si>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</si>
  <si>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</si>
  <si>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</si>
  <si>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</si>
  <si>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</si>
  <si>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</si>
  <si>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</si>
  <si>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</si>
  <si>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</si>
  <si>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</si>
  <si>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</si>
  <si>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</si>
  <si>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</si>
  <si>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</si>
  <si>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</si>
  <si>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</si>
  <si>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</si>
  <si>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</si>
  <si>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</si>
  <si>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</si>
  <si>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</si>
  <si>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</si>
  <si>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</si>
  <si>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</si>
  <si>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</si>
  <si>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</si>
  <si>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</si>
  <si>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</si>
  <si>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</si>
  <si>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</si>
  <si>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</si>
  <si>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</si>
  <si>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</si>
  <si>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</si>
  <si>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</si>
  <si>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</si>
  <si>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</si>
  <si>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</si>
  <si>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</si>
  <si>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</si>
  <si>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</si>
  <si>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</si>
  <si>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</si>
  <si>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</si>
  <si>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</si>
  <si>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</si>
  <si>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</si>
  <si>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</si>
  <si>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</si>
  <si>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</si>
  <si>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</si>
  <si>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</si>
  <si>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</si>
  <si>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</si>
  <si>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</si>
  <si>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</si>
  <si>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</si>
  <si>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</si>
  <si>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</si>
  <si>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</si>
  <si>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</si>
  <si>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</si>
  <si>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</si>
  <si>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</si>
  <si>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</si>
  <si>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</si>
  <si>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</si>
  <si>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</si>
  <si>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</si>
  <si>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</si>
  <si>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</si>
  <si>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</si>
  <si>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</si>
  <si>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</si>
  <si>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</si>
  <si>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</si>
  <si>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</si>
  <si>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</si>
  <si>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</si>
  <si>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</si>
  <si>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</si>
  <si>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</si>
  <si>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</si>
  <si>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</si>
  <si>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</si>
  <si>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</si>
  <si>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</si>
  <si>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</si>
  <si>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</si>
  <si>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</si>
  <si>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</si>
  <si>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</si>
  <si>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</si>
  <si>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</si>
  <si>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</si>
  <si>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</si>
  <si>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</si>
  <si>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</si>
  <si>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</si>
  <si>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</si>
  <si>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</si>
  <si>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</si>
  <si>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</si>
  <si>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</si>
  <si>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</si>
  <si>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</si>
  <si>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</si>
  <si>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</si>
  <si>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</si>
  <si>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</si>
  <si>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</si>
  <si>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</si>
  <si>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</si>
  <si>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</si>
  <si>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</si>
  <si>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</si>
  <si>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</si>
  <si>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</si>
  <si>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</si>
  <si>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</si>
  <si>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</si>
  <si>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</si>
  <si>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</si>
  <si>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</si>
  <si>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</si>
  <si>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</si>
  <si>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</si>
  <si>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</si>
  <si>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</si>
  <si>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</si>
  <si>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</si>
  <si>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</si>
  <si>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</si>
  <si>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</si>
  <si>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</si>
  <si>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</si>
  <si>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</si>
  <si>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</si>
  <si>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</si>
  <si>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</si>
  <si>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</si>
  <si>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</si>
  <si>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</si>
  <si>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</si>
  <si>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</si>
  <si>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</si>
  <si>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</si>
  <si>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</si>
  <si>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</si>
  <si>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</si>
  <si>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</si>
  <si>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</si>
  <si>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</si>
  <si>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</si>
  <si>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</si>
  <si>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</si>
  <si>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</si>
  <si>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</si>
  <si>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</si>
  <si>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</si>
  <si>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</si>
  <si>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</si>
  <si>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</si>
  <si>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</si>
  <si>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</si>
  <si>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</si>
  <si>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</si>
  <si>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</si>
  <si>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</si>
  <si>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</si>
  <si>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</si>
  <si>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</si>
  <si>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</si>
  <si>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</si>
  <si>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</si>
  <si>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</si>
  <si>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</si>
  <si>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</si>
  <si>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</si>
  <si>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</si>
  <si>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</si>
  <si>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</si>
  <si>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</si>
  <si>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</si>
  <si>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</si>
  <si>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</si>
  <si>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</si>
  <si>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</si>
  <si>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</si>
  <si>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</si>
  <si>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</si>
  <si>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</si>
  <si>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</si>
  <si>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</si>
  <si>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</si>
  <si>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</si>
  <si>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</si>
  <si>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</si>
  <si>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</si>
  <si>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</si>
  <si>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</si>
  <si>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</si>
  <si>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</si>
  <si>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</si>
  <si>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</si>
  <si>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</si>
  <si>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</si>
  <si>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</si>
  <si>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</si>
  <si>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</si>
  <si>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</si>
  <si>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</si>
  <si>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</si>
  <si>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</si>
  <si>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</si>
  <si>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</si>
  <si>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</si>
  <si>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</si>
  <si>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</si>
  <si>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</si>
  <si>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</si>
  <si>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</si>
  <si>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</si>
  <si>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</si>
  <si>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</si>
  <si>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</si>
  <si>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</si>
  <si>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</si>
  <si>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</si>
  <si>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</si>
  <si>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</si>
  <si>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</si>
  <si>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</si>
  <si>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</si>
  <si>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</si>
  <si>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</si>
  <si>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</si>
  <si>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</si>
  <si>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</si>
  <si>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</si>
  <si>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</si>
  <si>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</si>
  <si>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</si>
  <si>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</si>
  <si>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</si>
  <si>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</si>
  <si>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</si>
  <si>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</si>
  <si>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</si>
  <si>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</si>
  <si>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</si>
  <si>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</si>
  <si>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</si>
  <si>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</si>
  <si>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</si>
  <si>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</si>
  <si>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</si>
  <si>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</si>
  <si>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</si>
  <si>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</si>
  <si>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</si>
  <si>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</si>
  <si>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</si>
  <si>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</si>
  <si>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</si>
  <si>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</si>
  <si>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</si>
  <si>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</si>
  <si>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</si>
  <si>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</si>
  <si>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</si>
  <si>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</si>
  <si>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</si>
  <si>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</si>
  <si>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</si>
  <si>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</si>
  <si>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</si>
  <si>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</si>
  <si>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</si>
  <si>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</si>
  <si>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</si>
  <si>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</si>
  <si>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</si>
  <si>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</si>
  <si>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</si>
  <si>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</si>
  <si>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</si>
  <si>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</si>
  <si>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</si>
  <si>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</si>
  <si>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</si>
  <si>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</si>
  <si>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</si>
  <si>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</si>
  <si>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</si>
  <si>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</si>
  <si>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</si>
  <si>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</si>
  <si>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</si>
  <si>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</si>
  <si>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</si>
  <si>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</si>
  <si>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</si>
  <si>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</si>
  <si>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</si>
  <si>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</si>
  <si>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</si>
  <si>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</si>
  <si>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</si>
  <si>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</si>
  <si>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</si>
  <si>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</si>
  <si>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</si>
  <si>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</si>
  <si>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</si>
  <si>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</si>
  <si>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</si>
  <si>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</si>
  <si>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</si>
  <si>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</si>
  <si>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</si>
  <si>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</si>
  <si>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</si>
  <si>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</si>
  <si>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</si>
  <si>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</si>
  <si>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</si>
  <si>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</si>
  <si>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</si>
  <si>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</si>
  <si>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</si>
  <si>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</si>
  <si>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</si>
  <si>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</si>
  <si>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</si>
  <si>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</si>
  <si>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</si>
  <si>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</si>
  <si>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</si>
  <si>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</si>
  <si>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</si>
  <si>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</si>
  <si>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</si>
  <si>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</si>
  <si>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</si>
  <si>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</si>
  <si>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</si>
  <si>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</si>
  <si>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</si>
  <si>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</si>
  <si>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</si>
  <si>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</si>
  <si>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</si>
  <si>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</si>
  <si>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</si>
  <si>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</si>
  <si>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</si>
  <si>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</si>
  <si>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</si>
  <si>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</si>
  <si>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</si>
  <si>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</si>
  <si>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</si>
  <si>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</si>
  <si>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</si>
  <si>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</si>
  <si>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</si>
  <si>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</si>
  <si>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</si>
  <si>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</si>
  <si>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</si>
  <si>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</si>
  <si>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</si>
  <si>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</si>
  <si>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</si>
  <si>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</si>
  <si>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</si>
  <si>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</si>
  <si>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</si>
  <si>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</si>
  <si>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</si>
  <si>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</si>
  <si>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</si>
  <si>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</si>
  <si>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</si>
  <si>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</si>
  <si>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</si>
  <si>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</si>
  <si>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</si>
  <si>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</si>
  <si>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</si>
  <si>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</si>
  <si>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</si>
  <si>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</si>
  <si>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</si>
  <si>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</si>
  <si>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</si>
  <si>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</si>
  <si>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</si>
  <si>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</si>
  <si>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</si>
  <si>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</si>
  <si>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</si>
  <si>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</si>
  <si>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</si>
  <si>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</si>
  <si>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</si>
  <si>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</si>
  <si>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</si>
  <si>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</si>
  <si>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</si>
  <si>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</si>
  <si>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</si>
  <si>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</si>
  <si>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</si>
  <si>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</si>
  <si>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</si>
  <si>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</si>
  <si>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</si>
  <si>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</si>
  <si>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</si>
  <si>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</si>
  <si>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</si>
  <si>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</si>
  <si>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</si>
  <si>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</si>
  <si>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</si>
  <si>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</si>
  <si>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</si>
  <si>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</si>
  <si>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</si>
  <si>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</si>
  <si>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</si>
  <si>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</si>
  <si>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</si>
  <si>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</si>
  <si>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</si>
  <si>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</si>
  <si>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</si>
  <si>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</si>
  <si>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</si>
  <si>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</si>
  <si>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</si>
  <si>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</si>
  <si>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</si>
  <si>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</si>
  <si>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</si>
  <si>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</si>
  <si>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</si>
  <si>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</si>
  <si>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</si>
  <si>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</si>
  <si>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</si>
  <si>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</si>
  <si>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</si>
  <si>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</si>
  <si>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</si>
  <si>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</si>
  <si>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</si>
  <si>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</si>
  <si>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</si>
  <si>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</si>
  <si>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</si>
  <si>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</si>
  <si>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</si>
  <si>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</si>
  <si>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</si>
  <si>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</si>
  <si>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</si>
  <si>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</si>
  <si>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</si>
  <si>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</si>
  <si>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</si>
  <si>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</si>
  <si>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</si>
  <si>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</si>
  <si>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</si>
  <si>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</si>
  <si>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</si>
  <si>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</si>
  <si>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</si>
  <si>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</si>
  <si>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</si>
  <si>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</si>
  <si>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</si>
  <si>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</si>
  <si>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</si>
  <si>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</si>
  <si>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</si>
  <si>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</si>
  <si>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</si>
  <si>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</si>
  <si>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</si>
  <si>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</si>
  <si>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</si>
  <si>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</si>
  <si>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</si>
  <si>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</si>
  <si>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</si>
  <si>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</si>
  <si>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</si>
  <si>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</si>
  <si>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</si>
  <si>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</si>
  <si>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</si>
  <si>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</si>
  <si>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</si>
  <si>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</si>
  <si>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</si>
  <si>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</si>
  <si>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</si>
  <si>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</si>
  <si>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</si>
  <si>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</si>
  <si>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</si>
  <si>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</si>
  <si>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</si>
  <si>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</si>
  <si>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</si>
  <si>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</si>
  <si>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</si>
  <si>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</si>
  <si>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</si>
  <si>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</si>
  <si>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</si>
  <si>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</si>
  <si>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</si>
  <si>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</si>
  <si>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</si>
  <si>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</si>
  <si>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</si>
  <si>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</si>
  <si>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</si>
  <si>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</si>
  <si>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</si>
  <si>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</si>
  <si>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</si>
  <si>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</si>
  <si>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</si>
  <si>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</si>
  <si>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</si>
  <si>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</si>
  <si>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</si>
  <si>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</si>
  <si>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</si>
  <si>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</si>
  <si>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</si>
  <si>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</si>
  <si>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</si>
  <si>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</si>
  <si>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</si>
  <si>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</si>
  <si>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</si>
  <si>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</si>
  <si>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</si>
  <si>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</si>
  <si>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</si>
  <si>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</si>
  <si>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</si>
  <si>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</si>
  <si>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</si>
  <si>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</si>
  <si>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</si>
  <si>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</si>
  <si>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</si>
  <si>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</si>
  <si>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</si>
  <si>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</si>
  <si>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</si>
  <si>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</si>
  <si>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</si>
  <si>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</si>
  <si>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</si>
  <si>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</si>
  <si>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</si>
  <si>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</si>
  <si>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</si>
  <si>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</si>
  <si>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</si>
  <si>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</si>
  <si>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</si>
  <si>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</si>
  <si>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</si>
  <si>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</si>
  <si>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</si>
  <si>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</si>
  <si>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</si>
  <si>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</si>
  <si>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</si>
  <si>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</si>
  <si>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</si>
  <si>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</si>
  <si>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</si>
  <si>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</si>
  <si>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</si>
  <si>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</si>
  <si>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</si>
  <si>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</si>
  <si>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</si>
  <si>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</si>
  <si>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</si>
  <si>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</si>
  <si>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</si>
  <si>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</si>
  <si>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</si>
  <si>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</si>
  <si>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</si>
  <si>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</si>
  <si>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</si>
  <si>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</si>
  <si>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</si>
  <si>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</si>
  <si>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</si>
  <si>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</si>
  <si>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</si>
  <si>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</si>
  <si>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</si>
  <si>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</si>
  <si>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</si>
  <si>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</si>
  <si>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</si>
  <si>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</si>
  <si>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</si>
  <si>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</si>
  <si>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</si>
  <si>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</si>
  <si>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</si>
  <si>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</si>
  <si>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</si>
  <si>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</si>
  <si>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</si>
  <si>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</si>
  <si>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</si>
  <si>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</si>
  <si>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</si>
  <si>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</si>
  <si>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</si>
  <si>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</si>
  <si>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</si>
  <si>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</si>
  <si>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</si>
  <si>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</si>
  <si>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</si>
  <si>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</si>
  <si>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</si>
  <si>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</si>
  <si>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</si>
  <si>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</si>
  <si>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</si>
  <si>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</si>
  <si>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</si>
  <si>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</si>
  <si>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</si>
  <si>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</si>
  <si>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</si>
  <si>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</si>
  <si>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</si>
  <si>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</si>
  <si>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</si>
  <si>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</si>
  <si>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</si>
  <si>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</si>
  <si>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</si>
  <si>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</si>
  <si>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</si>
  <si>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</si>
  <si>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</si>
  <si>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</si>
  <si>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</si>
  <si>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</si>
  <si>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</si>
  <si>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</si>
  <si>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</si>
  <si>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</si>
  <si>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</si>
  <si>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</si>
  <si>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</si>
  <si>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</si>
  <si>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</si>
  <si>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</si>
  <si>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</si>
  <si>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</si>
  <si>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</si>
  <si>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</si>
  <si>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</si>
  <si>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</si>
  <si>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</si>
  <si>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</si>
  <si>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</si>
  <si>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</si>
  <si>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</si>
  <si>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</si>
  <si>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</si>
  <si>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</si>
  <si>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</si>
  <si>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</si>
  <si>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</si>
  <si>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</si>
  <si>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</si>
  <si>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</si>
  <si>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</si>
  <si>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</si>
  <si>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</si>
  <si>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</si>
  <si>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</si>
  <si>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</si>
  <si>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</si>
  <si>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</si>
  <si>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</si>
  <si>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</si>
  <si>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</si>
  <si>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</si>
  <si>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</si>
  <si>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</si>
  <si>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</si>
  <si>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</si>
  <si>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</si>
  <si>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</si>
  <si>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</si>
  <si>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</si>
  <si>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</si>
  <si>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</si>
  <si>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</si>
  <si>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</si>
  <si>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</si>
  <si>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</si>
  <si>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</si>
  <si>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</si>
  <si>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</si>
  <si>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</si>
  <si>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</si>
  <si>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</si>
  <si>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</si>
  <si>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</si>
  <si>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</si>
  <si>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</si>
  <si>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</si>
  <si>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</si>
  <si>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</si>
  <si>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</si>
  <si>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</si>
  <si>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</si>
  <si>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</si>
  <si>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</si>
  <si>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</si>
  <si>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</si>
  <si>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</si>
  <si>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</si>
  <si>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</si>
  <si>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</si>
  <si>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</si>
  <si>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</si>
  <si>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</si>
  <si>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</si>
  <si>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</si>
  <si>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</si>
  <si>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</si>
  <si>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</si>
  <si>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</si>
  <si>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</si>
  <si>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</si>
  <si>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</si>
  <si>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</si>
  <si>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</si>
  <si>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</si>
  <si>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</si>
  <si>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</si>
  <si>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</si>
  <si>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</si>
  <si>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</si>
  <si>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</si>
  <si>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</si>
  <si>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</si>
  <si>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</si>
  <si>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</si>
  <si>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</si>
  <si>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</si>
  <si>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</si>
  <si>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</si>
  <si>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</si>
  <si>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</si>
  <si>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</si>
  <si>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</si>
  <si>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</si>
  <si>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</si>
  <si>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</si>
  <si>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</si>
  <si>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</si>
  <si>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</si>
  <si>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</si>
  <si>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</si>
  <si>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</si>
  <si>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</si>
  <si>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</si>
  <si>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</si>
  <si>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</si>
  <si>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</si>
  <si>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</si>
  <si>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</si>
  <si>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</si>
  <si>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</si>
  <si>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</si>
  <si>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</si>
  <si>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</si>
  <si>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</si>
  <si>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</si>
  <si>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</si>
  <si>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</si>
  <si>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</si>
  <si>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</si>
  <si>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</si>
  <si>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</si>
  <si>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</si>
  <si>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</si>
  <si>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</si>
  <si>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</si>
  <si>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</si>
  <si>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</si>
  <si>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</si>
  <si>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</si>
  <si>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</si>
  <si>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</si>
  <si>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</si>
  <si>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</si>
  <si>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</si>
  <si>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</si>
  <si>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</si>
  <si>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</si>
  <si>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</si>
  <si>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</si>
  <si>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</si>
  <si>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</si>
  <si>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</si>
  <si>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</si>
  <si>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</si>
  <si>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</si>
  <si>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</si>
  <si>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</si>
  <si>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</si>
  <si>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</si>
  <si>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</si>
  <si>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</si>
  <si>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</si>
  <si>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</si>
  <si>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</si>
  <si>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</si>
  <si>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</si>
  <si>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</si>
  <si>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</si>
  <si>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</si>
  <si>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</si>
  <si>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</si>
  <si>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</si>
  <si>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</si>
  <si>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</si>
  <si>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</si>
  <si>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</si>
  <si>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</si>
  <si>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</si>
  <si>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</si>
  <si>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</si>
  <si>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</si>
  <si>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</si>
  <si>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</si>
  <si>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</si>
  <si>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</si>
  <si>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</si>
  <si>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</si>
  <si>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</si>
  <si>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</si>
  <si>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</si>
  <si>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</si>
  <si>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</si>
  <si>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</si>
  <si>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</si>
  <si>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</si>
  <si>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</si>
  <si>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</si>
  <si>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</si>
  <si>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</si>
  <si>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</si>
  <si>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</si>
  <si>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</si>
  <si>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</si>
  <si>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</si>
  <si>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</si>
  <si>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</si>
  <si>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</si>
  <si>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</si>
  <si>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</si>
  <si>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</si>
  <si>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</si>
  <si>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</si>
  <si>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</si>
  <si>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</si>
  <si>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</si>
  <si>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</si>
  <si>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</si>
  <si>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</si>
  <si>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</si>
  <si>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</si>
  <si>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</si>
  <si>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</si>
  <si>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</si>
  <si>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</si>
  <si>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</si>
  <si>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</si>
  <si>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</si>
  <si>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</si>
  <si>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</si>
  <si>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</si>
  <si>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</si>
  <si>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</si>
  <si>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</si>
  <si>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</si>
  <si>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</si>
  <si>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</si>
  <si>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</si>
  <si>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</si>
  <si>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</si>
  <si>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</si>
  <si>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</si>
  <si>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</si>
  <si>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</si>
  <si>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</si>
  <si>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</si>
  <si>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</si>
  <si>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</si>
  <si>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</si>
  <si>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</si>
  <si>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</si>
  <si>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</si>
  <si>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</si>
  <si>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</si>
  <si>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</si>
  <si>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</si>
  <si>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</si>
  <si>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</si>
  <si>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</si>
  <si>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</si>
  <si>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</si>
  <si>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</si>
  <si>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</si>
  <si>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</si>
  <si>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</si>
  <si>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</si>
  <si>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</si>
  <si>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</si>
  <si>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</si>
  <si>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</si>
  <si>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</si>
  <si>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</si>
  <si>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</si>
  <si>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</si>
  <si>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</si>
  <si>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</si>
  <si>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</si>
  <si>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</si>
  <si>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</si>
  <si>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</si>
  <si>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</si>
  <si>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</si>
  <si>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</si>
  <si>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</si>
  <si>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</si>
  <si>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</si>
  <si>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</si>
  <si>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</si>
  <si>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</si>
  <si>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</si>
  <si>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</si>
  <si>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</si>
  <si>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</si>
  <si>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</si>
  <si>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</si>
  <si>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</si>
  <si>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</si>
  <si>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</si>
  <si>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</si>
  <si>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</si>
  <si>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</si>
  <si>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</si>
  <si>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</si>
  <si>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</si>
  <si>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</si>
  <si>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</si>
  <si>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</si>
  <si>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</si>
  <si>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</si>
  <si>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</si>
  <si>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</si>
  <si>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</si>
  <si>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</si>
  <si>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</si>
  <si>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</si>
  <si>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</si>
  <si>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</si>
  <si>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</si>
  <si>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</si>
  <si>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</si>
  <si>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</si>
  <si>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</si>
  <si>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</si>
  <si>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</si>
  <si>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</si>
  <si>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</si>
  <si>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</si>
  <si>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</si>
  <si>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</si>
  <si>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</si>
  <si>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</si>
  <si>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</si>
  <si>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</si>
  <si>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</si>
  <si>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</si>
  <si>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</si>
  <si>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</si>
  <si>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</si>
  <si>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</si>
  <si>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</si>
  <si>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</si>
  <si>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</si>
  <si>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</si>
  <si>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</si>
  <si>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</si>
  <si>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</si>
  <si>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</si>
  <si>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</si>
  <si>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</si>
  <si>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</si>
  <si>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</si>
  <si>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</si>
  <si>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</si>
  <si>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</si>
  <si>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</si>
  <si>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</si>
  <si>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</si>
  <si>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</si>
  <si>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</si>
  <si>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</si>
  <si>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</si>
  <si>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</si>
  <si>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</si>
  <si>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</si>
  <si>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</si>
  <si>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</si>
  <si>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</si>
  <si>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</si>
  <si>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</si>
  <si>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</si>
  <si>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</si>
  <si>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</si>
  <si>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</si>
  <si>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</si>
  <si>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</si>
  <si>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</si>
  <si>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</si>
  <si>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</si>
  <si>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</si>
  <si>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</si>
  <si>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</si>
  <si>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</si>
  <si>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</si>
  <si>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</si>
  <si>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</si>
  <si>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</si>
  <si>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</si>
  <si>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</si>
  <si>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</si>
  <si>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</si>
  <si>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</si>
  <si>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</si>
  <si>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</si>
  <si>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</si>
  <si>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</si>
  <si>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</si>
  <si>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</si>
  <si>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</si>
  <si>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</si>
  <si>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</si>
  <si>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</si>
  <si>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</si>
  <si>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</si>
  <si>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</si>
  <si>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</si>
  <si>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</si>
  <si>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</si>
  <si>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</si>
  <si>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</si>
  <si>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</si>
  <si>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</si>
  <si>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</si>
  <si>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</si>
  <si>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</si>
  <si>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</si>
  <si>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</si>
  <si>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</si>
  <si>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</si>
  <si>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</si>
  <si>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</si>
  <si>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</si>
  <si>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</si>
  <si>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</si>
  <si>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</si>
  <si>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</si>
  <si>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</si>
  <si>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</si>
  <si>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</si>
  <si>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</si>
  <si>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</si>
  <si>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</si>
  <si>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</si>
  <si>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</si>
  <si>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</si>
  <si>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</si>
  <si>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</si>
  <si>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</si>
  <si>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</si>
  <si>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</si>
  <si>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</si>
  <si>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</si>
  <si>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</si>
  <si>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</si>
  <si>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</si>
  <si>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</si>
  <si>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</si>
  <si>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</si>
  <si>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</si>
  <si>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</si>
  <si>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</si>
  <si>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</si>
  <si>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</si>
  <si>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</si>
  <si>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</si>
  <si>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</si>
  <si>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</si>
  <si>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</si>
  <si>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</si>
  <si>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</si>
  <si>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</si>
  <si>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</si>
  <si>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</si>
  <si>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</si>
  <si>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</si>
  <si>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</si>
  <si>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</si>
  <si>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</si>
  <si>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</si>
  <si>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</si>
  <si>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</si>
  <si>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</si>
  <si>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</si>
  <si>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</si>
  <si>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</si>
  <si>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</si>
  <si>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</si>
  <si>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</si>
  <si>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</si>
  <si>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</si>
  <si>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</si>
  <si>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</si>
  <si>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</si>
  <si>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</si>
  <si>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</si>
  <si>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</si>
  <si>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</si>
  <si>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</si>
  <si>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</si>
  <si>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</si>
  <si>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</si>
  <si>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</si>
  <si>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</si>
  <si>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</si>
  <si>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</si>
  <si>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</si>
  <si>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</si>
  <si>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</si>
  <si>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</si>
  <si>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</si>
  <si>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</si>
  <si>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</si>
  <si>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</si>
  <si>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</si>
  <si>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</si>
  <si>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</si>
  <si>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</si>
  <si>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</si>
  <si>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</si>
  <si>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</si>
  <si>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</si>
  <si>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</si>
  <si>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</si>
  <si>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</si>
  <si>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</si>
  <si>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</si>
  <si>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</si>
  <si>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</si>
  <si>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</si>
  <si>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</si>
  <si>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</si>
  <si>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</si>
  <si>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</si>
  <si>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</si>
  <si>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</si>
  <si>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</si>
  <si>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</si>
  <si>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</si>
  <si>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</si>
  <si>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</si>
  <si>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</si>
  <si>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</si>
  <si>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</si>
  <si>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</si>
  <si>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</si>
  <si>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</si>
  <si>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</si>
  <si>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</si>
  <si>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</si>
  <si>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</si>
  <si>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</si>
  <si>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</si>
  <si>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</si>
  <si>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</si>
  <si>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</si>
  <si>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</si>
  <si>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</si>
  <si>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</si>
  <si>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</si>
  <si>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</si>
  <si>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</si>
  <si>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</si>
  <si>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</si>
  <si>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</si>
  <si>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</si>
  <si>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</si>
  <si>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</si>
  <si>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</si>
  <si>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</si>
  <si>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</si>
  <si>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</si>
  <si>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</si>
  <si>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</si>
  <si>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</si>
  <si>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</si>
  <si>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</si>
  <si>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</si>
  <si>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</si>
  <si>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</si>
  <si>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</si>
  <si>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</si>
  <si>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</si>
  <si>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</si>
  <si>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</si>
  <si>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</si>
  <si>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</si>
  <si>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</si>
  <si>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</si>
  <si>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</si>
  <si>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</si>
  <si>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</si>
  <si>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</si>
  <si>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</si>
  <si>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</si>
  <si>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</si>
  <si>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</si>
  <si>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</si>
  <si>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</si>
  <si>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</si>
  <si>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</si>
  <si>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</si>
  <si>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</si>
  <si>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</si>
  <si>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</si>
  <si>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</si>
  <si>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</si>
  <si>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</si>
  <si>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</si>
  <si>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</si>
  <si>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</si>
  <si>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</si>
  <si>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</si>
  <si>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</si>
  <si>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</si>
  <si>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</si>
  <si>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</si>
  <si>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</si>
  <si>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</si>
  <si>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</si>
  <si>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</si>
  <si>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</si>
  <si>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</si>
  <si>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</si>
  <si>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</si>
  <si>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</si>
  <si>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</si>
  <si>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</si>
  <si>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</si>
  <si>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</si>
  <si>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</si>
  <si>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</si>
  <si>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</si>
  <si>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</si>
  <si>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</si>
  <si>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</si>
  <si>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</si>
  <si>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</si>
  <si>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</si>
  <si>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</si>
  <si>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</si>
  <si>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</si>
  <si>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</si>
  <si>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</si>
  <si>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</si>
  <si>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</si>
  <si>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</si>
  <si>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</si>
  <si>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</si>
  <si>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</si>
  <si>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</si>
  <si>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</si>
  <si>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</si>
  <si>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</si>
  <si>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</si>
  <si>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</si>
  <si>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</si>
  <si>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</si>
  <si>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</si>
  <si>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</si>
  <si>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</si>
  <si>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</si>
  <si>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</si>
  <si>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</si>
  <si>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</si>
  <si>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</si>
  <si>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</si>
  <si>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</si>
  <si>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</si>
  <si>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</si>
  <si>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</si>
  <si>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</si>
  <si>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</si>
  <si>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</si>
  <si>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</si>
  <si>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</si>
  <si>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</si>
  <si>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</si>
  <si>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</si>
  <si>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</si>
  <si>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</si>
  <si>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</si>
  <si>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</si>
  <si>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</si>
  <si>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</si>
  <si>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</si>
  <si>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</si>
  <si>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</si>
  <si>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</si>
  <si>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</si>
  <si>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</si>
  <si>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</si>
  <si>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</si>
  <si>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</si>
  <si>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</si>
  <si>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</si>
  <si>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</si>
  <si>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</si>
  <si>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</si>
  <si>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</si>
  <si>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</si>
  <si>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</si>
  <si>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</si>
  <si>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</si>
  <si>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</si>
  <si>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</si>
  <si>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</si>
  <si>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</si>
  <si>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</si>
  <si>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</si>
  <si>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</si>
  <si>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</si>
  <si>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</si>
  <si>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</si>
  <si>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</si>
  <si>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</si>
  <si>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</si>
  <si>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</si>
  <si>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</si>
  <si>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</si>
  <si>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</si>
  <si>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</si>
  <si>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</si>
  <si>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</si>
  <si>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</si>
  <si>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</si>
  <si>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</si>
  <si>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</si>
  <si>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</si>
  <si>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</si>
  <si>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</si>
  <si>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</si>
  <si>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</si>
  <si>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</si>
  <si>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</si>
  <si>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</si>
  <si>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</si>
  <si>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</si>
  <si>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</si>
  <si>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</si>
  <si>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</si>
  <si>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</si>
  <si>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</si>
  <si>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</si>
  <si>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</si>
  <si>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</si>
  <si>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</si>
  <si>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</si>
  <si>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</si>
  <si>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</si>
  <si>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</si>
  <si>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</si>
  <si>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</si>
  <si>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</si>
  <si>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</si>
  <si>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</si>
  <si>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</si>
  <si>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</si>
  <si>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</si>
  <si>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</si>
  <si>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</si>
  <si>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</si>
  <si>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</si>
  <si>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</si>
  <si>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</si>
  <si>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</si>
  <si>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</si>
  <si>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</si>
  <si>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</si>
  <si>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</si>
  <si>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</si>
  <si>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</si>
  <si>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</si>
  <si>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</si>
  <si>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</si>
  <si>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</si>
  <si>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</si>
  <si>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</si>
  <si>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</si>
  <si>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</si>
  <si>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</si>
  <si>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</si>
  <si>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</si>
  <si>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</si>
  <si>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</si>
  <si>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</si>
  <si>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</si>
  <si>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</si>
  <si>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</si>
  <si>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</si>
  <si>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</si>
  <si>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</si>
  <si>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</si>
  <si>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</si>
  <si>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</si>
  <si>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</si>
  <si>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</si>
  <si>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</si>
  <si>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</si>
  <si>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</si>
  <si>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</si>
  <si>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</si>
  <si>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</si>
  <si>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</si>
  <si>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</si>
  <si>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</si>
  <si>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</si>
  <si>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</si>
  <si>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</si>
  <si>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</si>
  <si>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</si>
  <si>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</si>
  <si>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</si>
  <si>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</si>
  <si>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</si>
  <si>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</si>
  <si>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</si>
  <si>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</si>
  <si>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</si>
  <si>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</si>
  <si>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</si>
  <si>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</si>
  <si>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</si>
  <si>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</si>
  <si>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</si>
  <si>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</si>
  <si>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</si>
  <si>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</si>
  <si>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</si>
  <si>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</si>
  <si>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</si>
  <si>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</si>
  <si>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</si>
  <si>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</si>
  <si>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</si>
  <si>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</si>
  <si>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</si>
  <si>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</si>
  <si>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</si>
  <si>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</si>
  <si>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</si>
  <si>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</si>
  <si>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</si>
  <si>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</si>
  <si>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</si>
  <si>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</si>
  <si>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</si>
  <si>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</si>
  <si>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</si>
  <si>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</si>
  <si>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</si>
  <si>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</si>
  <si>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</si>
  <si>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</si>
  <si>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</si>
  <si>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</si>
  <si>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</si>
  <si>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</si>
  <si>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</si>
  <si>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</si>
  <si>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</si>
  <si>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</si>
  <si>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</si>
  <si>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</si>
  <si>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</si>
  <si>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</si>
  <si>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</si>
  <si>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</si>
  <si>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</si>
  <si>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</si>
  <si>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</si>
  <si>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</si>
  <si>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</si>
  <si>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</si>
  <si>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</si>
  <si>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</si>
  <si>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</si>
  <si>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</si>
  <si>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</si>
  <si>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</si>
  <si>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</si>
  <si>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</si>
  <si>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</si>
  <si>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</si>
  <si>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</si>
  <si>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</si>
  <si>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</si>
  <si>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</si>
  <si>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</si>
  <si>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</si>
  <si>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</si>
  <si>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</si>
  <si>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</si>
  <si>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</si>
  <si>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</si>
  <si>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</si>
  <si>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</si>
  <si>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</si>
  <si>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</si>
  <si>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</si>
  <si>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</si>
  <si>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</si>
  <si>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</si>
  <si>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</si>
  <si>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</si>
  <si>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</si>
  <si>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</si>
  <si>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</si>
  <si>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</si>
  <si>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</si>
  <si>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</si>
  <si>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</si>
  <si>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</si>
  <si>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</si>
  <si>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</si>
  <si>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</si>
  <si>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</si>
  <si>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</si>
  <si>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</si>
  <si>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</si>
  <si>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</si>
  <si>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</si>
  <si>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</si>
  <si>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</si>
  <si>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</si>
  <si>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</si>
  <si>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</si>
  <si>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</si>
  <si>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</si>
  <si>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</si>
  <si>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</si>
  <si>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</si>
  <si>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</si>
  <si>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</si>
  <si>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</si>
  <si>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</si>
  <si>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</si>
  <si>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</si>
  <si>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</si>
  <si>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</si>
  <si>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</si>
  <si>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</si>
  <si>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</si>
  <si>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</si>
  <si>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</si>
  <si>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</si>
  <si>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</si>
  <si>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</si>
  <si>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</si>
  <si>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</si>
  <si>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</si>
  <si>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</si>
  <si>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</si>
  <si>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</si>
  <si>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</si>
  <si>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</si>
  <si>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</si>
  <si>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</si>
  <si>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</si>
  <si>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</si>
  <si>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</si>
  <si>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</si>
  <si>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</si>
  <si>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</si>
  <si>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</si>
  <si>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</si>
  <si>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</si>
  <si>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</si>
  <si>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</si>
  <si>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</si>
  <si>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</si>
  <si>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</si>
  <si>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</si>
  <si>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</si>
  <si>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</si>
  <si>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</si>
  <si>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</si>
  <si>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</si>
  <si>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</si>
  <si>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</si>
  <si>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</si>
  <si>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</si>
  <si>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</si>
  <si>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</si>
  <si>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</si>
  <si>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</si>
  <si>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</si>
  <si>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</si>
  <si>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</si>
  <si>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</si>
  <si>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</si>
  <si>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</si>
  <si>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</si>
  <si>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</si>
  <si>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</si>
  <si>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</si>
  <si>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</si>
  <si>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</si>
  <si>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</si>
  <si>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</si>
  <si>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</si>
  <si>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</si>
  <si>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</si>
  <si>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</si>
  <si>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</si>
  <si>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</si>
  <si>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</si>
  <si>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</si>
  <si>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</si>
  <si>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</si>
  <si>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</si>
  <si>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</si>
  <si>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</si>
  <si>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</si>
  <si>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</si>
  <si>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</si>
  <si>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</si>
  <si>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</si>
  <si>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</si>
  <si>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</si>
  <si>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</si>
  <si>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</si>
  <si>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</si>
  <si>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</si>
  <si>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</si>
  <si>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</si>
  <si>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</si>
  <si>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</si>
  <si>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</si>
  <si>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</si>
  <si>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</si>
  <si>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</si>
  <si>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</si>
  <si>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</si>
  <si>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</si>
  <si>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</si>
  <si>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</si>
  <si>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</si>
  <si>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</si>
  <si>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</si>
  <si>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</si>
  <si>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</si>
  <si>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</si>
  <si>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</si>
  <si>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</si>
  <si>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</si>
  <si>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</si>
  <si>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</si>
  <si>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</si>
  <si>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</si>
  <si>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</si>
  <si>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</si>
  <si>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</si>
  <si>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</si>
  <si>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</si>
  <si>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</si>
  <si>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</si>
  <si>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</si>
  <si>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</si>
  <si>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</si>
  <si>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</si>
  <si>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</si>
  <si>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</si>
  <si>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</si>
  <si>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</si>
  <si>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</si>
  <si>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</si>
  <si>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</si>
  <si>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</si>
  <si>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</si>
  <si>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</si>
  <si>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</si>
  <si>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</si>
  <si>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</si>
  <si>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</si>
  <si>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</si>
  <si>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</si>
  <si>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</si>
  <si>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</si>
  <si>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</si>
  <si>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</si>
  <si>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</si>
  <si>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</si>
  <si>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</si>
  <si>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</si>
  <si>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</si>
  <si>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</si>
  <si>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</si>
  <si>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</si>
  <si>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</si>
  <si>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</si>
  <si>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</si>
  <si>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</si>
  <si>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</si>
  <si>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</si>
  <si>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</si>
  <si>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</si>
  <si>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</si>
  <si>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</si>
  <si>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</si>
  <si>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</si>
  <si>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</si>
  <si>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</si>
  <si>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</si>
  <si>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</si>
  <si>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</si>
  <si>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</si>
  <si>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</si>
  <si>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</si>
  <si>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</si>
  <si>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</si>
  <si>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</si>
  <si>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</si>
  <si>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</si>
  <si>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</si>
  <si>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</si>
  <si>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</si>
  <si>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</si>
  <si>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</si>
  <si>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</si>
  <si>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</si>
  <si>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</si>
  <si>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</si>
  <si>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</si>
  <si>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</si>
  <si>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</si>
  <si>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</si>
  <si>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</si>
  <si>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</si>
  <si>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</si>
  <si>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</si>
  <si>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</si>
  <si>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</si>
  <si>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</si>
  <si>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</si>
  <si>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</si>
  <si>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</si>
  <si>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</si>
  <si>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</si>
  <si>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</si>
  <si>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</si>
  <si>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</si>
  <si>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</si>
  <si>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</si>
  <si>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</si>
  <si>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</si>
  <si>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</si>
  <si>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</si>
  <si>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</si>
  <si>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</si>
  <si>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</si>
  <si>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</si>
  <si>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</si>
  <si>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</si>
  <si>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</si>
  <si>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</si>
  <si>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</si>
  <si>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</si>
  <si>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</si>
  <si>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</si>
  <si>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</si>
  <si>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</si>
  <si>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</si>
  <si>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</si>
  <si>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</si>
  <si>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</si>
  <si>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</si>
  <si>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</si>
  <si>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</si>
  <si>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</si>
  <si>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</si>
  <si>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</si>
  <si>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</si>
  <si>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</si>
  <si>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</si>
  <si>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</si>
  <si>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</si>
  <si>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</si>
  <si>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</si>
  <si>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</si>
  <si>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</si>
  <si>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</si>
  <si>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</si>
  <si>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</si>
  <si>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</si>
  <si>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</si>
  <si>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</si>
  <si>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</si>
  <si>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</si>
  <si>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</si>
  <si>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</si>
  <si>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</si>
  <si>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</si>
  <si>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</si>
  <si>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</si>
  <si>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</si>
  <si>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</si>
  <si>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</si>
  <si>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</si>
  <si>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</si>
  <si>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</si>
  <si>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</si>
  <si>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</si>
  <si>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</si>
  <si>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</si>
  <si>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</si>
  <si>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</si>
  <si>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</si>
  <si>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</si>
  <si>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</si>
  <si>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</si>
  <si>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</si>
  <si>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</si>
  <si>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</si>
  <si>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</si>
  <si>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</si>
  <si>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</si>
  <si>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</si>
  <si>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</si>
  <si>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</si>
  <si>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</si>
  <si>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</si>
  <si>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</si>
  <si>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</si>
  <si>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</si>
  <si>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</si>
  <si>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</si>
  <si>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</si>
  <si>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</si>
  <si>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</si>
  <si>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</si>
  <si>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</si>
  <si>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</si>
  <si>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</si>
  <si>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</si>
  <si>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</si>
  <si>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</si>
  <si>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</si>
  <si>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</si>
  <si>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</si>
  <si>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</si>
  <si>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</si>
  <si>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</si>
  <si>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</si>
  <si>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</si>
  <si>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</si>
  <si>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</si>
  <si>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</si>
  <si>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</si>
  <si>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</si>
  <si>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</si>
  <si>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</si>
  <si>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</si>
  <si>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</si>
  <si>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</si>
  <si>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</si>
  <si>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</si>
  <si>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</si>
  <si>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</si>
  <si>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</si>
  <si>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</si>
  <si>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</si>
  <si>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</si>
  <si>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</si>
  <si>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</si>
  <si>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</si>
  <si>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</si>
  <si>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</si>
  <si>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</si>
  <si>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</si>
  <si>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</si>
  <si>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</si>
  <si>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</si>
  <si>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</si>
  <si>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</si>
  <si>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</si>
  <si>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</si>
  <si>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</si>
  <si>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</si>
  <si>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</si>
  <si>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</si>
  <si>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</si>
  <si>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</si>
  <si>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</si>
  <si>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</si>
  <si>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</si>
  <si>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</si>
  <si>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</si>
  <si>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</si>
  <si>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</si>
  <si>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</si>
  <si>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</si>
  <si>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</si>
  <si>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</si>
  <si>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</si>
  <si>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</si>
  <si>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</si>
  <si>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</si>
  <si>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</si>
  <si>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</si>
  <si>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</si>
  <si>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</si>
  <si>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</si>
  <si>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</si>
  <si>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</si>
  <si>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</si>
  <si>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</si>
  <si>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</si>
  <si>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</si>
  <si>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</si>
  <si>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</si>
  <si>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</si>
  <si>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</si>
  <si>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</si>
  <si>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</si>
  <si>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</si>
  <si>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</si>
  <si>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</si>
  <si>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</si>
  <si>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</si>
  <si>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</si>
  <si>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</si>
  <si>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</si>
  <si>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</si>
  <si>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</si>
  <si>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</si>
  <si>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</si>
  <si>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</si>
  <si>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</si>
  <si>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</si>
  <si>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</si>
  <si>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</si>
  <si>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</si>
  <si>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</si>
  <si>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</si>
  <si>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</si>
  <si>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</si>
  <si>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</si>
  <si>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</si>
  <si>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</si>
  <si>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</si>
  <si>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</si>
  <si>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</si>
  <si>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</si>
  <si>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</si>
  <si>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</si>
  <si>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</si>
  <si>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</si>
  <si>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</si>
  <si>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</si>
  <si>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</si>
  <si>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</si>
  <si>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</si>
  <si>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</si>
  <si>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</si>
  <si>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</si>
  <si>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</si>
  <si>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</si>
  <si>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</si>
  <si>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</si>
  <si>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</si>
  <si>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</si>
  <si>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</si>
  <si>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</si>
  <si>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</si>
  <si>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</si>
  <si>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</si>
  <si>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</si>
  <si>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</si>
  <si>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</si>
  <si>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</si>
  <si>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</si>
  <si>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</si>
  <si>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</si>
  <si>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</si>
  <si>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</si>
  <si>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</si>
  <si>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</si>
  <si>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</si>
  <si>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</si>
  <si>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</si>
  <si>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</si>
  <si>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</si>
  <si>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</si>
  <si>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</si>
  <si>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</si>
  <si>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</si>
  <si>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</si>
  <si>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</si>
  <si>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</si>
  <si>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</si>
  <si>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</si>
  <si>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</si>
  <si>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</si>
  <si>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</si>
  <si>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</si>
  <si>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</si>
  <si>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</si>
  <si>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</si>
  <si>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</si>
  <si>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</si>
  <si>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</si>
  <si>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</si>
  <si>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</si>
  <si>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</si>
  <si>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</si>
  <si>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</si>
  <si>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</si>
  <si>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</si>
  <si>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</si>
  <si>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</si>
  <si>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</si>
  <si>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</si>
  <si>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</si>
  <si>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</si>
  <si>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</si>
  <si>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</si>
  <si>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</si>
  <si>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</si>
  <si>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</si>
  <si>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</si>
  <si>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</si>
  <si>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</si>
  <si>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</si>
  <si>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</si>
  <si>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</si>
  <si>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</si>
  <si>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</si>
  <si>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</si>
  <si>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</si>
  <si>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</si>
  <si>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</si>
  <si>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</si>
  <si>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</si>
  <si>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</si>
  <si>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</si>
  <si>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</si>
  <si>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</si>
  <si>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</si>
  <si>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</si>
  <si>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</si>
  <si>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</si>
  <si>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</si>
  <si>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</si>
  <si>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</si>
  <si>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</si>
  <si>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</si>
  <si>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</si>
  <si>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</si>
  <si>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</si>
  <si>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</si>
  <si>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</si>
  <si>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</si>
  <si>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</si>
  <si>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</si>
  <si>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</si>
  <si>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</si>
  <si>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</si>
  <si>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</si>
  <si>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</si>
  <si>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</si>
  <si>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</si>
  <si>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</si>
  <si>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</si>
  <si>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</si>
  <si>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</si>
  <si>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</si>
  <si>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</si>
  <si>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</si>
  <si>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</si>
  <si>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</si>
  <si>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</si>
  <si>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</si>
  <si>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</si>
  <si>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</si>
  <si>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</si>
  <si>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</si>
  <si>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</si>
  <si>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</si>
  <si>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</si>
  <si>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</si>
  <si>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</si>
  <si>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</si>
  <si>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</si>
  <si>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</si>
  <si>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</si>
  <si>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</si>
  <si>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</si>
  <si>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</si>
  <si>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</si>
  <si>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</si>
  <si>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</si>
  <si>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</si>
  <si>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</si>
  <si>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</si>
  <si>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</si>
  <si>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</si>
  <si>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</si>
  <si>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</si>
  <si>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</si>
  <si>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</si>
  <si>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</si>
  <si>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</si>
  <si>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</si>
  <si>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</si>
  <si>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</si>
  <si>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</si>
  <si>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</si>
  <si>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</si>
  <si>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</si>
  <si>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</si>
  <si>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</si>
  <si>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</si>
  <si>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</si>
  <si>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</si>
  <si>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</si>
  <si>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</si>
  <si>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</si>
  <si>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</si>
  <si>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</si>
  <si>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</si>
  <si>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</si>
  <si>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</si>
  <si>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</si>
  <si>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</si>
  <si>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</si>
  <si>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</si>
  <si>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</si>
  <si>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</si>
  <si>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</si>
  <si>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</si>
  <si>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</si>
  <si>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</si>
  <si>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</si>
  <si>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</si>
  <si>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</si>
  <si>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</si>
  <si>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</si>
  <si>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</si>
  <si>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</si>
  <si>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</si>
  <si>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</si>
  <si>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</si>
  <si>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</si>
  <si>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</si>
  <si>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</si>
  <si>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</si>
  <si>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</si>
  <si>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</si>
  <si>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</si>
  <si>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</si>
  <si>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</si>
  <si>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</si>
  <si>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</si>
  <si>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</si>
  <si>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</si>
  <si>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</si>
  <si>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</si>
  <si>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</si>
  <si>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</si>
  <si>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</si>
  <si>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</si>
  <si>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</si>
  <si>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</si>
  <si>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</si>
  <si>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</si>
  <si>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</si>
  <si>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</si>
  <si>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</si>
  <si>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</si>
  <si>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</si>
  <si>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</si>
  <si>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</si>
  <si>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</si>
  <si>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</si>
  <si>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</si>
  <si>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</si>
  <si>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</si>
  <si>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</si>
  <si>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</si>
  <si>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</si>
  <si>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</si>
  <si>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</si>
  <si>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</si>
  <si>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</si>
  <si>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</si>
  <si>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</si>
  <si>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</si>
  <si>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</si>
  <si>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</si>
  <si>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</si>
  <si>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</si>
  <si>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</si>
  <si>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</si>
  <si>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</si>
  <si>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</si>
  <si>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</si>
  <si>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</si>
  <si>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</si>
  <si>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</si>
  <si>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</si>
  <si>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</si>
  <si>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</si>
  <si>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</si>
  <si>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</si>
  <si>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</si>
  <si>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</si>
  <si>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</si>
  <si>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</si>
  <si>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</si>
  <si>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</si>
  <si>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</si>
  <si>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</si>
  <si>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</si>
  <si>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</si>
  <si>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</si>
  <si>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</si>
  <si>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</si>
  <si>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</si>
  <si>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</si>
  <si>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</si>
  <si>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</si>
  <si>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</si>
  <si>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</si>
  <si>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</si>
  <si>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</si>
  <si>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</si>
  <si>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</si>
  <si>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</si>
  <si>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</si>
  <si>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</si>
  <si>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</si>
  <si>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</si>
  <si>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</si>
  <si>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</si>
  <si>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</si>
  <si>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</si>
  <si>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</si>
  <si>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</si>
  <si>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</si>
  <si>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</si>
  <si>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</si>
  <si>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</si>
  <si>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</si>
  <si>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</si>
  <si>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</si>
  <si>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</si>
  <si>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</si>
  <si>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</si>
  <si>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</si>
  <si>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</si>
  <si>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</si>
  <si>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</si>
  <si>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</si>
  <si>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</si>
  <si>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</si>
  <si>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</si>
  <si>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</si>
  <si>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</si>
  <si>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</si>
  <si>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</si>
  <si>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</si>
  <si>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</si>
  <si>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</si>
  <si>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</si>
  <si>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</si>
  <si>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</si>
  <si>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</si>
  <si>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</si>
  <si>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</si>
  <si>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</si>
  <si>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</si>
  <si>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</si>
  <si>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</si>
  <si>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</si>
  <si>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</si>
  <si>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</si>
  <si>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</si>
  <si>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</si>
  <si>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</si>
  <si>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</si>
  <si>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</si>
  <si>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</si>
  <si>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</si>
  <si>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</si>
  <si>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</si>
  <si>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</si>
  <si>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</si>
  <si>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</si>
  <si>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</si>
  <si>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</si>
  <si>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</si>
  <si>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</si>
  <si>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</si>
  <si>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</si>
  <si>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</si>
  <si>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</si>
  <si>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</si>
  <si>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</si>
  <si>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</si>
  <si>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</si>
  <si>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</si>
  <si>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</si>
  <si>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</si>
  <si>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</si>
  <si>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</si>
  <si>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</si>
  <si>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</si>
  <si>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</si>
  <si>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</si>
  <si>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</si>
  <si>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</si>
  <si>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</si>
  <si>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</si>
  <si>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</si>
  <si>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</si>
  <si>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</si>
  <si>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</si>
  <si>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</si>
  <si>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</si>
  <si>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</si>
  <si>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</si>
  <si>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</si>
  <si>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</si>
  <si>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</si>
  <si>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</si>
  <si>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</si>
  <si>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</si>
  <si>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</si>
  <si>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</si>
  <si>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</si>
  <si>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</si>
  <si>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</si>
  <si>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</si>
  <si>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</si>
  <si>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</si>
  <si>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</si>
  <si>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</si>
  <si>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</si>
  <si>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</si>
  <si>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</si>
  <si>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</si>
  <si>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</si>
  <si>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</si>
  <si>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</si>
  <si>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</si>
  <si>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</si>
  <si>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</si>
  <si>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</si>
  <si>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</si>
  <si>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</si>
  <si>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</si>
  <si>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</si>
  <si>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</si>
  <si>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</si>
  <si>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</si>
  <si>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</si>
  <si>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</si>
  <si>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</si>
  <si>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</si>
  <si>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</si>
  <si>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</si>
  <si>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</si>
  <si>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</si>
  <si>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</si>
  <si>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</si>
  <si>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</si>
  <si>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</si>
  <si>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</si>
  <si>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</si>
  <si>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</si>
  <si>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</si>
  <si>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</si>
  <si>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</si>
  <si>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</si>
  <si>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</si>
  <si>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</si>
  <si>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</si>
  <si>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</si>
  <si>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</si>
  <si>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</si>
  <si>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</si>
  <si>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</si>
  <si>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</si>
  <si>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</si>
  <si>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</si>
  <si>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</si>
  <si>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</si>
  <si>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</si>
  <si>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</si>
  <si>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</si>
  <si>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</si>
  <si>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</si>
  <si>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</si>
  <si>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</si>
  <si>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</si>
  <si>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</si>
  <si>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</si>
  <si>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</si>
  <si>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</si>
  <si>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</si>
  <si>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</si>
  <si>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</si>
  <si>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</si>
  <si>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</si>
  <si>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</si>
  <si>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</si>
  <si>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</si>
  <si>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</si>
  <si>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</si>
  <si>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</si>
  <si>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</si>
  <si>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</si>
  <si>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</si>
  <si>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</si>
  <si>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</si>
  <si>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</si>
  <si>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</si>
  <si>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</si>
  <si>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</si>
  <si>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</si>
  <si>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</si>
  <si>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</si>
  <si>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</si>
  <si>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</si>
  <si>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</si>
  <si>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</si>
  <si>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</si>
  <si>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</si>
  <si>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</si>
  <si>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</si>
  <si>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</si>
  <si>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</si>
  <si>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</si>
  <si>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</si>
  <si>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</si>
  <si>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</si>
  <si>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</si>
  <si>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</si>
  <si>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</si>
  <si>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</si>
  <si>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</si>
  <si>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</si>
  <si>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</si>
  <si>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</si>
  <si>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</si>
  <si>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</si>
  <si>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</si>
  <si>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</si>
  <si>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</si>
  <si>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</si>
  <si>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</si>
  <si>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</si>
  <si>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</si>
  <si>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</si>
  <si>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</si>
  <si>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</si>
  <si>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</si>
  <si>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</si>
  <si>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</si>
  <si>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</si>
  <si>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</si>
  <si>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</si>
  <si>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</si>
  <si>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</si>
  <si>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</si>
  <si>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</si>
  <si>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</si>
  <si>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</si>
  <si>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</si>
  <si>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</si>
  <si>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</si>
  <si>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</si>
  <si>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</si>
  <si>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</si>
  <si>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</si>
  <si>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</si>
  <si>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</si>
  <si>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</si>
  <si>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</si>
  <si>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</si>
  <si>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</si>
  <si>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</si>
  <si>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</si>
  <si>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</si>
  <si>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</si>
  <si>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</si>
  <si>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</si>
  <si>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</si>
  <si>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</si>
  <si>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</si>
  <si>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</si>
  <si>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</si>
  <si>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</si>
  <si>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</si>
  <si>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</si>
  <si>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</si>
  <si>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</si>
  <si>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</si>
  <si>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</si>
  <si>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</si>
  <si>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</si>
  <si>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</si>
  <si>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</si>
  <si>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</si>
  <si>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</si>
  <si>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</si>
  <si>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</si>
  <si>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</si>
  <si>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</si>
  <si>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</si>
  <si>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</si>
  <si>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</si>
  <si>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</si>
  <si>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</si>
  <si>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</si>
  <si>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</si>
  <si>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</si>
  <si>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</si>
  <si>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</si>
  <si>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</si>
  <si>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</si>
  <si>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</si>
  <si>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</si>
  <si>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</si>
  <si>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</si>
  <si>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</si>
  <si>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</si>
  <si>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</si>
  <si>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</si>
  <si>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</si>
  <si>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</si>
  <si>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</si>
  <si>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</si>
  <si>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</si>
  <si>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</si>
  <si>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</si>
  <si>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</si>
  <si>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</si>
  <si>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</si>
  <si>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</si>
  <si>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</si>
  <si>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</si>
  <si>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</si>
  <si>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</si>
  <si>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</si>
  <si>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</si>
  <si>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</si>
  <si>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</si>
  <si>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</si>
  <si>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</si>
  <si>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</si>
  <si>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</si>
  <si>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</si>
  <si>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</si>
  <si>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</si>
  <si>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</si>
  <si>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</si>
  <si>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</si>
  <si>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</si>
  <si>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</si>
  <si>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</si>
  <si>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</si>
  <si>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</si>
  <si>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</si>
  <si>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</si>
  <si>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</si>
  <si>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</si>
  <si>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</si>
  <si>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</si>
  <si>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</si>
  <si>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</si>
  <si>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</si>
  <si>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</si>
  <si>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</si>
  <si>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</si>
  <si>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</si>
  <si>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</si>
  <si>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</si>
  <si>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</si>
  <si>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</si>
  <si>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</si>
  <si>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</si>
  <si>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</si>
  <si>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</si>
  <si>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</si>
  <si>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</si>
  <si>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</si>
  <si>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</si>
  <si>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</si>
  <si>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</si>
  <si>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</si>
  <si>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</si>
  <si>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</si>
  <si>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</si>
  <si>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</si>
  <si>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</si>
  <si>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</si>
  <si>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</si>
  <si>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</si>
  <si>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</si>
  <si>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</si>
  <si>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</si>
  <si>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</si>
  <si>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</si>
  <si>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</si>
  <si>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</si>
  <si>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</si>
  <si>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</si>
  <si>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</si>
  <si>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</si>
  <si>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</si>
  <si>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</si>
  <si>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</si>
  <si>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</si>
  <si>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</si>
  <si>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</si>
  <si>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</si>
  <si>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</si>
  <si>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</si>
  <si>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</si>
  <si>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</si>
  <si>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</si>
  <si>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</si>
  <si>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</si>
  <si>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</si>
  <si>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</si>
  <si>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</si>
  <si>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</si>
  <si>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</si>
  <si>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</si>
  <si>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</si>
  <si>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</si>
  <si>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</si>
  <si>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</si>
  <si>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</si>
  <si>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</si>
  <si>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</si>
  <si>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</si>
  <si>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</si>
  <si>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</si>
  <si>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</si>
  <si>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</si>
  <si>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</si>
  <si>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</si>
  <si>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</si>
  <si>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</si>
  <si>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</si>
  <si>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</si>
  <si>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</si>
  <si>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</si>
  <si>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</si>
  <si>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</si>
  <si>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</si>
  <si>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</si>
  <si>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</si>
  <si>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</si>
  <si>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</si>
  <si>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</si>
  <si>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</si>
  <si>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</si>
  <si>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</si>
  <si>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</si>
  <si>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</si>
  <si>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</si>
  <si>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</si>
  <si>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</si>
  <si>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</si>
  <si>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</si>
  <si>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</si>
  <si>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</si>
  <si>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</si>
  <si>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</si>
  <si>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</si>
  <si>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</si>
  <si>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</si>
  <si>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</si>
  <si>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</si>
  <si>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</si>
  <si>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</si>
  <si>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</si>
  <si>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</si>
  <si>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</si>
  <si>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</si>
  <si>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</si>
  <si>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</si>
  <si>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</si>
  <si>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</si>
  <si>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</si>
  <si>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</si>
  <si>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</si>
  <si>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</si>
  <si>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</si>
  <si>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</si>
  <si>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</si>
  <si>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</si>
  <si>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</si>
  <si>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</si>
  <si>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</si>
  <si>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</si>
  <si>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</si>
  <si>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</si>
  <si>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</si>
  <si>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</si>
  <si>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</si>
  <si>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</si>
  <si>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</si>
  <si>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</si>
  <si>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</si>
  <si>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</si>
  <si>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</si>
  <si>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</si>
  <si>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</si>
  <si>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</si>
  <si>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</si>
  <si>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</si>
  <si>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</si>
  <si>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</si>
  <si>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</si>
  <si>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</si>
  <si>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</si>
  <si>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</si>
  <si>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</si>
  <si>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</si>
  <si>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</si>
  <si>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</si>
  <si>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</si>
  <si>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</si>
  <si>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</si>
  <si>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</si>
  <si>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</si>
  <si>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</si>
  <si>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</si>
  <si>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</si>
  <si>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</si>
  <si>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</si>
  <si>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</si>
  <si>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</si>
  <si>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</si>
  <si>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</si>
  <si>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</si>
  <si>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</si>
  <si>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</si>
  <si>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</si>
  <si>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</si>
  <si>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</si>
  <si>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</si>
  <si>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</si>
  <si>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</si>
  <si>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</si>
  <si>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</si>
  <si>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</si>
  <si>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</si>
  <si>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</si>
  <si>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</si>
  <si>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</si>
  <si>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</si>
  <si>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</si>
  <si>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</si>
  <si>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</si>
  <si>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</si>
  <si>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</si>
  <si>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</si>
  <si>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</si>
  <si>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</si>
  <si>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</si>
  <si>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</si>
  <si>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</si>
  <si>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</si>
  <si>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</si>
  <si>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</si>
  <si>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</si>
  <si>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</si>
  <si>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</si>
  <si>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</si>
  <si>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</si>
  <si>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</si>
  <si>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</si>
  <si>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</si>
  <si>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</si>
  <si>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</si>
  <si>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</si>
  <si>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</si>
  <si>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</si>
  <si>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</si>
  <si>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</si>
  <si>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</si>
  <si>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</si>
  <si>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</si>
  <si>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</si>
  <si>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</si>
  <si>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</si>
  <si>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</si>
  <si>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</si>
  <si>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</si>
  <si>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</si>
  <si>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</si>
  <si>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</si>
  <si>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</si>
  <si>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</si>
  <si>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</si>
  <si>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</si>
  <si>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</si>
  <si>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</si>
  <si>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</si>
  <si>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</si>
  <si>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</si>
  <si>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</si>
  <si>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</si>
  <si>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</si>
  <si>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</si>
  <si>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</si>
  <si>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</si>
  <si>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</si>
  <si>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</si>
  <si>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</si>
  <si>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</si>
  <si>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</si>
  <si>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</si>
  <si>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</si>
  <si>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</si>
  <si>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</si>
  <si>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</si>
  <si>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</si>
  <si>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</si>
  <si>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</si>
  <si>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</si>
  <si>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</si>
  <si>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</si>
  <si>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</si>
  <si>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</si>
  <si>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</si>
  <si>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</si>
  <si>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</si>
  <si>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</si>
  <si>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</si>
  <si>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</si>
  <si>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</si>
  <si>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</si>
  <si>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</si>
  <si>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</si>
  <si>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</si>
  <si>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</si>
  <si>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</si>
  <si>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</si>
  <si>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</si>
  <si>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</si>
  <si>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</si>
  <si>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</si>
  <si>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</si>
  <si>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</si>
  <si>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</si>
  <si>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</si>
  <si>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</si>
  <si>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</si>
  <si>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</si>
  <si>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</si>
  <si>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</si>
  <si>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</si>
  <si>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</si>
  <si>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</si>
  <si>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</si>
  <si>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</si>
  <si>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</si>
  <si>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</si>
  <si>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</si>
  <si>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</si>
  <si>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</si>
  <si>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</si>
  <si>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</si>
  <si>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</si>
  <si>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</si>
  <si>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</si>
  <si>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</si>
  <si>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</si>
  <si>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</si>
  <si>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</si>
  <si>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</si>
  <si>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</si>
  <si>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</si>
  <si>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</si>
  <si>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</si>
  <si>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</si>
  <si>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</si>
  <si>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</si>
  <si>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</si>
  <si>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</si>
  <si>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</si>
  <si>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</si>
  <si>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</si>
  <si>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</si>
  <si>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</si>
  <si>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</si>
  <si>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</si>
  <si>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</si>
  <si>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</si>
  <si>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</si>
  <si>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</si>
  <si>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</si>
  <si>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</si>
  <si>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</si>
  <si>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</si>
  <si>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</si>
  <si>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</si>
  <si>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</si>
  <si>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</si>
  <si>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</si>
  <si>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</si>
  <si>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</si>
  <si>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</si>
  <si>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</si>
  <si>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</si>
  <si>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</si>
  <si>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</si>
  <si>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</si>
  <si>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</si>
  <si>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</si>
  <si>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</si>
  <si>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</si>
  <si>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</si>
  <si>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</si>
  <si>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</si>
  <si>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</si>
  <si>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</si>
  <si>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</si>
  <si>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</si>
  <si>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</si>
  <si>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</si>
  <si>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</si>
  <si>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</si>
  <si>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</si>
  <si>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</si>
  <si>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</si>
  <si>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</si>
  <si>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</si>
  <si>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</si>
  <si>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</si>
  <si>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</si>
  <si>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</si>
  <si>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</si>
  <si>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</si>
  <si>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</si>
  <si>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</si>
  <si>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</si>
  <si>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</si>
  <si>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</si>
  <si>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</si>
  <si>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</si>
  <si>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</si>
  <si>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</si>
  <si>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</si>
  <si>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</si>
  <si>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</si>
  <si>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</si>
  <si>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</si>
  <si>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</si>
  <si>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</si>
  <si>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</si>
  <si>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</si>
  <si>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</si>
  <si>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</si>
  <si>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</si>
  <si>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</si>
  <si>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</si>
  <si>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</si>
  <si>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</si>
  <si>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</si>
  <si>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</si>
  <si>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</si>
  <si>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</si>
  <si>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</si>
  <si>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</si>
  <si>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</si>
  <si>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</si>
  <si>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</si>
  <si>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</si>
  <si>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</si>
  <si>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</si>
  <si>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</si>
  <si>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</si>
  <si>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</si>
  <si>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</si>
  <si>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</si>
  <si>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</si>
  <si>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</si>
  <si>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</si>
  <si>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</si>
  <si>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</si>
  <si>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</si>
  <si>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</si>
  <si>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</si>
  <si>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</si>
  <si>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</si>
  <si>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</si>
  <si>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</si>
  <si>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</si>
  <si>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</si>
  <si>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</si>
  <si>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</si>
  <si>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</si>
  <si>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</si>
  <si>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</si>
  <si>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</si>
  <si>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</si>
  <si>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</si>
  <si>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</si>
  <si>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</si>
  <si>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</si>
  <si>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</si>
  <si>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</si>
  <si>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</si>
  <si>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</si>
  <si>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</si>
  <si>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</si>
  <si>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</si>
  <si>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</si>
  <si>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</si>
  <si>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</si>
  <si>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</si>
  <si>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</si>
  <si>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</si>
  <si>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</si>
  <si>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</si>
  <si>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</si>
  <si>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</si>
  <si>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</si>
  <si>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</si>
  <si>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</si>
  <si>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</si>
  <si>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</si>
  <si>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</si>
  <si>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</si>
  <si>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</si>
  <si>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</si>
  <si>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</si>
  <si>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</si>
  <si>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</si>
  <si>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</si>
  <si>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</si>
  <si>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</si>
  <si>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</si>
  <si>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</si>
  <si>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</si>
  <si>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</si>
  <si>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</si>
  <si>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</si>
  <si>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</si>
  <si>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</si>
  <si>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</si>
  <si>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</si>
  <si>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</si>
  <si>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</si>
  <si>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</si>
  <si>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</si>
  <si>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</si>
  <si>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</si>
  <si>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</si>
  <si>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</si>
  <si>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</si>
  <si>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</si>
  <si>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</si>
  <si>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</si>
  <si>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</si>
  <si>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</si>
  <si>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</si>
  <si>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</si>
  <si>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</si>
  <si>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</si>
  <si>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</si>
  <si>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</si>
  <si>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</si>
  <si>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</si>
  <si>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</si>
  <si>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</si>
  <si>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</si>
  <si>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</si>
  <si>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</si>
  <si>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</si>
  <si>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</si>
  <si>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</si>
  <si>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</si>
  <si>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</si>
  <si>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</si>
  <si>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</si>
  <si>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</si>
  <si>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</si>
  <si>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</si>
  <si>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</si>
  <si>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</si>
  <si>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</si>
  <si>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</si>
  <si>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</si>
  <si>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</si>
  <si>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</si>
  <si>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</si>
  <si>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</si>
  <si>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</si>
  <si>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</si>
  <si>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</si>
  <si>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</si>
  <si>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</si>
  <si>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</si>
  <si>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</si>
  <si>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</si>
  <si>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</si>
  <si>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</si>
  <si>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</si>
  <si>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</si>
  <si>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</si>
  <si>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</si>
  <si>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</si>
  <si>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</si>
  <si>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</si>
  <si>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</si>
  <si>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</si>
  <si>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</si>
  <si>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</si>
  <si>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</si>
  <si>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</si>
  <si>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</si>
  <si>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</si>
  <si>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</si>
  <si>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</si>
  <si>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</si>
  <si>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</si>
  <si>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</si>
  <si>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</si>
  <si>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</si>
  <si>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</si>
  <si>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</si>
  <si>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</si>
  <si>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</si>
  <si>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</si>
  <si>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</si>
  <si>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</si>
  <si>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</si>
  <si>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</si>
  <si>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</si>
  <si>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</si>
  <si>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</si>
  <si>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</si>
  <si>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</si>
  <si>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</si>
  <si>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</si>
  <si>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</si>
  <si>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</si>
  <si>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</si>
  <si>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</si>
  <si>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</si>
  <si>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</si>
  <si>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</si>
  <si>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</si>
  <si>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</si>
  <si>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</si>
  <si>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</si>
  <si>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</si>
  <si>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</si>
  <si>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</si>
  <si>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</si>
  <si>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</si>
  <si>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</si>
  <si>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</si>
  <si>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</si>
  <si>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</si>
  <si>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</si>
  <si>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</si>
  <si>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</si>
  <si>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</si>
  <si>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</si>
  <si>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</si>
  <si>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</si>
  <si>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</si>
  <si>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</si>
  <si>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</si>
  <si>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</si>
  <si>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</si>
  <si>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</si>
  <si>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</si>
  <si>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</si>
  <si>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</si>
  <si>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</si>
  <si>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</si>
  <si>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</si>
  <si>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</si>
  <si>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</si>
  <si>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</si>
  <si>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</si>
  <si>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</si>
  <si>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</si>
  <si>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</si>
  <si>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</si>
  <si>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</si>
  <si>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</si>
  <si>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</si>
  <si>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</si>
  <si>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</si>
  <si>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</si>
  <si>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</si>
  <si>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</si>
  <si>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</si>
  <si>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</si>
  <si>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</si>
  <si>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</si>
  <si>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</si>
  <si>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</si>
  <si>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</si>
  <si>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</si>
  <si>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</si>
  <si>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</si>
  <si>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</si>
  <si>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</si>
  <si>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</si>
  <si>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</si>
  <si>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</si>
  <si>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</si>
  <si>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</si>
  <si>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</si>
  <si>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</si>
  <si>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</si>
  <si>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</si>
  <si>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</si>
  <si>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</si>
  <si>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</si>
  <si>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</si>
  <si>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</si>
  <si>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</si>
  <si>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</si>
  <si>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</si>
  <si>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</si>
  <si>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</si>
  <si>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</si>
  <si>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</si>
  <si>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</si>
  <si>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</si>
  <si>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</si>
  <si>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</si>
  <si>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</si>
  <si>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</si>
  <si>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</si>
  <si>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</si>
  <si>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</si>
  <si>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</si>
  <si>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</si>
  <si>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</si>
  <si>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</si>
  <si>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</si>
  <si>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</si>
  <si>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</si>
  <si>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</si>
  <si>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</si>
  <si>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</si>
  <si>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</si>
  <si>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</si>
  <si>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</si>
  <si>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</si>
  <si>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</si>
  <si>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</si>
  <si>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</si>
  <si>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</si>
  <si>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</si>
  <si>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</si>
  <si>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</si>
  <si>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</si>
  <si>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</si>
  <si>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</si>
  <si>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</si>
  <si>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</si>
  <si>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</si>
  <si>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</si>
  <si>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</si>
  <si>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</si>
  <si>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</si>
  <si>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</si>
  <si>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</si>
  <si>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</si>
  <si>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</si>
  <si>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</si>
  <si>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</si>
  <si>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</si>
  <si>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</si>
  <si>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</si>
  <si>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</si>
  <si>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</si>
  <si>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</si>
  <si>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</si>
  <si>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</si>
  <si>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</si>
  <si>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</si>
  <si>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</si>
  <si>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</si>
  <si>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</si>
  <si>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</si>
  <si>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</si>
  <si>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</si>
  <si>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</si>
  <si>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</si>
  <si>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</si>
  <si>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</si>
  <si>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</si>
  <si>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</si>
  <si>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</si>
  <si>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</si>
  <si>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</si>
  <si>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</si>
  <si>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</si>
  <si>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</si>
  <si>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</si>
  <si>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</si>
  <si>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</si>
  <si>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</si>
  <si>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</si>
  <si>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</si>
  <si>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</si>
  <si>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</si>
  <si>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</si>
  <si>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</si>
  <si>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</si>
  <si>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</si>
  <si>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</si>
  <si>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</si>
  <si>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</si>
  <si>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</si>
  <si>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</si>
  <si>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</si>
  <si>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</si>
  <si>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</si>
  <si>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</si>
  <si>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</si>
  <si>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</si>
  <si>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</si>
  <si>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</si>
  <si>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</si>
  <si>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</si>
  <si>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</si>
  <si>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</si>
  <si>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</si>
  <si>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</si>
  <si>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</si>
  <si>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</si>
  <si>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</si>
  <si>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</si>
  <si>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</si>
  <si>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</si>
  <si>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</si>
  <si>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</si>
  <si>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</si>
  <si>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</si>
  <si>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</si>
  <si>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</si>
  <si>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</si>
  <si>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</si>
  <si>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</si>
  <si>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</si>
  <si>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</si>
  <si>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</si>
  <si>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</si>
  <si>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</si>
  <si>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</si>
  <si>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</si>
  <si>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</si>
  <si>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</si>
  <si>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</si>
  <si>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</si>
  <si>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</si>
  <si>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</si>
  <si>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</si>
  <si>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</si>
  <si>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</si>
  <si>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</si>
  <si>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</si>
  <si>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</si>
  <si>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</si>
  <si>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</si>
  <si>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</si>
  <si>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</si>
  <si>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</si>
  <si>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</si>
  <si>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</si>
  <si>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</si>
  <si>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</si>
  <si>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</si>
  <si>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</si>
  <si>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</si>
  <si>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</si>
  <si>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</si>
  <si>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</si>
  <si>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</si>
  <si>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</si>
  <si>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</si>
  <si>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</si>
  <si>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</si>
  <si>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</si>
  <si>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</si>
  <si>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</si>
  <si>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</si>
  <si>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</si>
  <si>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</si>
  <si>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</si>
  <si>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</si>
  <si>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</si>
  <si>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</si>
  <si>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</si>
  <si>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</si>
  <si>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</si>
  <si>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</si>
  <si>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</si>
  <si>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</si>
  <si>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</si>
  <si>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</si>
  <si>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</si>
  <si>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</si>
  <si>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</si>
  <si>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</si>
  <si>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</si>
  <si>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</si>
  <si>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</si>
  <si>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</si>
  <si>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</si>
  <si>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</si>
  <si>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</si>
  <si>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</si>
  <si>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</si>
  <si>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</si>
  <si>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</si>
  <si>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</si>
  <si>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</si>
  <si>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</si>
  <si>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</si>
  <si>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</si>
  <si>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</si>
  <si>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</si>
  <si>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</si>
  <si>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</si>
  <si>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</si>
  <si>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</si>
  <si>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</si>
  <si>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</si>
  <si>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</si>
  <si>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</si>
  <si>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</si>
  <si>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</si>
  <si>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</si>
  <si>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</si>
  <si>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</si>
  <si>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</si>
  <si>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</si>
  <si>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</si>
  <si>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</si>
  <si>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</si>
  <si>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</si>
  <si>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</si>
  <si>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</si>
  <si>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</si>
  <si>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</si>
  <si>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</si>
  <si>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</si>
  <si>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</si>
  <si>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</si>
  <si>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</si>
  <si>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</si>
  <si>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</si>
  <si>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</si>
  <si>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</si>
  <si>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</si>
  <si>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</si>
  <si>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</si>
  <si>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</si>
  <si>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</si>
  <si>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</si>
  <si>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</si>
  <si>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</si>
  <si>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</si>
  <si>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</si>
  <si>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</si>
  <si>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</si>
  <si>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</si>
  <si>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</si>
  <si>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</si>
  <si>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</si>
  <si>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</si>
  <si>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</si>
  <si>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</si>
  <si>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</si>
  <si>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</si>
  <si>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</si>
  <si>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</si>
  <si>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</si>
  <si>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</si>
  <si>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</si>
  <si>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</si>
  <si>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</si>
  <si>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</si>
  <si>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</si>
  <si>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</si>
  <si>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</si>
  <si>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</si>
  <si>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</si>
  <si>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</si>
  <si>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</si>
  <si>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</si>
  <si>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</si>
  <si>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</si>
  <si>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</si>
  <si>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</si>
  <si>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</si>
  <si>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</si>
  <si>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</si>
  <si>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</si>
  <si>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</si>
  <si>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</si>
  <si>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</si>
  <si>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</si>
  <si>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</si>
  <si>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</si>
  <si>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</si>
  <si>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</si>
  <si>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</si>
  <si>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</si>
  <si>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</si>
  <si>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</si>
  <si>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</si>
  <si>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</si>
  <si>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</si>
  <si>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</si>
  <si>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</si>
  <si>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</si>
  <si>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</si>
  <si>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</si>
  <si>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</si>
  <si>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</si>
  <si>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</si>
  <si>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</si>
  <si>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</si>
  <si>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</si>
  <si>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</si>
  <si>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</si>
  <si>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</si>
  <si>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</si>
  <si>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</si>
  <si>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</si>
  <si>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</si>
  <si>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</si>
  <si>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</si>
  <si>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</si>
  <si>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</si>
  <si>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</si>
  <si>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</si>
  <si>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</si>
  <si>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</si>
  <si>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</si>
  <si>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</si>
  <si>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</si>
  <si>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</si>
  <si>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</si>
  <si>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</si>
  <si>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</si>
  <si>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</si>
  <si>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</si>
  <si>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</si>
  <si>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</si>
  <si>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</si>
  <si>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</si>
  <si>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</si>
  <si>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</si>
  <si>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</si>
  <si>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</si>
  <si>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</si>
  <si>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</si>
  <si>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</si>
  <si>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</si>
  <si>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</si>
  <si>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</si>
  <si>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</si>
  <si>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</si>
  <si>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</si>
  <si>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</si>
  <si>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</si>
  <si>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</si>
  <si>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</si>
  <si>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</si>
  <si>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</si>
  <si>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</si>
  <si>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</si>
  <si>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</si>
  <si>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</si>
  <si>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</si>
  <si>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</si>
  <si>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</si>
  <si>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</si>
  <si>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</si>
  <si>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</si>
  <si>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</si>
  <si>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</si>
  <si>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</si>
  <si>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</si>
  <si>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</si>
  <si>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</si>
  <si>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</si>
  <si>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</si>
  <si>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</si>
  <si>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</si>
  <si>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</si>
  <si>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</si>
  <si>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</si>
  <si>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</si>
  <si>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</si>
  <si>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</si>
  <si>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</si>
  <si>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</si>
  <si>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</si>
  <si>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</si>
  <si>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</si>
  <si>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</si>
  <si>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</si>
  <si>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</si>
  <si>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</si>
  <si>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</si>
  <si>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</si>
  <si>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</si>
  <si>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</si>
  <si>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</si>
  <si>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</si>
  <si>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</si>
  <si>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</si>
  <si>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</si>
  <si>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</si>
  <si>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</si>
  <si>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</si>
  <si>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</si>
  <si>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</si>
  <si>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</si>
  <si>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</si>
  <si>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</si>
  <si>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</si>
  <si>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</si>
  <si>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</si>
  <si>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</si>
  <si>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</si>
  <si>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</si>
  <si>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</si>
  <si>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</si>
  <si>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</si>
  <si>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</si>
  <si>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</si>
  <si>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</si>
  <si>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</si>
  <si>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</si>
  <si>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</si>
  <si>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</si>
  <si>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</si>
  <si>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</si>
  <si>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</si>
  <si>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</si>
  <si>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</si>
  <si>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</si>
  <si>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</si>
  <si>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</si>
  <si>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</si>
  <si>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</si>
  <si>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</si>
  <si>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</si>
  <si>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</si>
  <si>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</si>
  <si>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</si>
  <si>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</si>
  <si>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</si>
  <si>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</si>
  <si>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</si>
  <si>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</si>
  <si>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</si>
  <si>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</si>
  <si>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</si>
  <si>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</si>
  <si>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</si>
  <si>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</si>
  <si>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</si>
  <si>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</si>
  <si>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</si>
  <si>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</si>
  <si>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</si>
  <si>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</si>
  <si>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</si>
  <si>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</si>
  <si>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</si>
  <si>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</si>
  <si>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</si>
  <si>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</si>
  <si>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</si>
  <si>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</si>
  <si>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</si>
  <si>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</si>
  <si>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</si>
  <si>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</si>
  <si>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</si>
  <si>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</si>
  <si>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</si>
  <si>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</si>
  <si>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</si>
  <si>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</si>
  <si>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</si>
  <si>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</si>
  <si>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</si>
  <si>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</si>
  <si>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</si>
  <si>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</si>
  <si>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</si>
  <si>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</si>
  <si>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</si>
  <si>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</si>
  <si>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</si>
  <si>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</si>
  <si>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</si>
  <si>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</si>
  <si>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</si>
  <si>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</si>
  <si>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</si>
  <si>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</si>
  <si>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</si>
  <si>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</si>
  <si>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</si>
  <si>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</si>
  <si>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</si>
  <si>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</si>
  <si>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</si>
  <si>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</si>
  <si>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</si>
  <si>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</si>
  <si>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</si>
  <si>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</si>
  <si>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</si>
  <si>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</si>
  <si>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</si>
  <si>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</si>
  <si>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</si>
  <si>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</si>
  <si>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</si>
  <si>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</si>
  <si>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</si>
  <si>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</si>
  <si>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</si>
  <si>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</si>
  <si>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</si>
  <si>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</si>
  <si>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</si>
  <si>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</si>
  <si>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</si>
  <si>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</si>
  <si>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</si>
  <si>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</si>
  <si>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</si>
  <si>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</si>
  <si>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</si>
  <si>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</si>
  <si>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</si>
  <si>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</si>
  <si>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</si>
  <si>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</si>
  <si>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</si>
  <si>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</si>
  <si>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</si>
  <si>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</si>
  <si>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</si>
  <si>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</si>
  <si>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</si>
  <si>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</si>
  <si>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</si>
  <si>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</si>
  <si>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</si>
  <si>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</si>
  <si>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</si>
  <si>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</si>
  <si>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</si>
  <si>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</si>
  <si>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</si>
  <si>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</si>
  <si>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</si>
  <si>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</si>
  <si>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</si>
  <si>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</si>
  <si>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</si>
  <si>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</si>
  <si>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</si>
  <si>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</si>
  <si>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</si>
  <si>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</si>
  <si>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</si>
  <si>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</si>
  <si>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</si>
  <si>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</si>
  <si>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</si>
  <si>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</si>
  <si>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</si>
  <si>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</si>
  <si>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</si>
  <si>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</si>
  <si>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</si>
  <si>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</si>
  <si>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</si>
  <si>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</si>
  <si>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</si>
  <si>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</si>
  <si>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</si>
  <si>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</si>
  <si>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</si>
  <si>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</si>
  <si>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</si>
  <si>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</si>
  <si>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</si>
  <si>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</si>
  <si>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</si>
  <si>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</si>
  <si>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</si>
  <si>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</si>
  <si>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</si>
  <si>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</si>
  <si>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</si>
  <si>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</si>
  <si>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</si>
  <si>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</si>
  <si>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</si>
  <si>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</si>
  <si>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</si>
  <si>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</si>
  <si>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</si>
  <si>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</si>
  <si>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</si>
  <si>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</si>
  <si>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</si>
  <si>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</si>
  <si>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</si>
  <si>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</si>
  <si>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</si>
  <si>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</si>
  <si>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</si>
  <si>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</si>
  <si>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</si>
  <si>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</si>
  <si>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</si>
  <si>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</si>
  <si>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</si>
  <si>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</si>
  <si>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</si>
  <si>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</si>
  <si>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</si>
  <si>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</si>
  <si>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</si>
  <si>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</si>
  <si>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</si>
  <si>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</si>
  <si>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</si>
  <si>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</si>
  <si>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</si>
  <si>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</si>
  <si>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</si>
  <si>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</si>
  <si>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</si>
  <si>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</si>
  <si>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</si>
  <si>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</si>
  <si>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</si>
  <si>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</si>
  <si>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</si>
  <si>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</si>
  <si>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</si>
  <si>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</si>
  <si>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</si>
  <si>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</si>
  <si>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</si>
  <si>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</si>
  <si>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</si>
  <si>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</si>
  <si>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</si>
  <si>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</si>
  <si>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</si>
  <si>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</si>
  <si>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</si>
  <si>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</si>
  <si>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</si>
  <si>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</si>
  <si>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</si>
  <si>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</si>
  <si>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</si>
  <si>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</si>
  <si>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</si>
  <si>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</si>
  <si>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</si>
  <si>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</si>
  <si>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</si>
  <si>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</si>
  <si>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</si>
  <si>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</si>
  <si>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</si>
  <si>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</si>
  <si>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</si>
  <si>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</si>
  <si>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</si>
  <si>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</si>
  <si>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</si>
  <si>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</si>
  <si>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</si>
  <si>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</si>
  <si>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</si>
  <si>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</si>
  <si>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</si>
  <si>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</si>
  <si>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</si>
  <si>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</si>
  <si>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</si>
  <si>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</si>
  <si>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</si>
  <si>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</si>
  <si>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</si>
  <si>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</si>
  <si>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</si>
  <si>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</si>
  <si>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</si>
  <si>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</si>
  <si>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</si>
  <si>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</si>
  <si>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</si>
  <si>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</si>
  <si>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</si>
  <si>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</si>
  <si>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</si>
  <si>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</si>
  <si>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</si>
  <si>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</si>
  <si>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</si>
  <si>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</si>
  <si>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</si>
  <si>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</si>
  <si>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</si>
  <si>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</si>
  <si>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</si>
  <si>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</si>
  <si>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</si>
  <si>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</si>
  <si>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</si>
  <si>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</si>
  <si>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</si>
  <si>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</si>
  <si>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</si>
  <si>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</si>
  <si>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</si>
  <si>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</si>
  <si>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</si>
  <si>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</si>
  <si>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</si>
  <si>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</si>
  <si>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</si>
  <si>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</si>
  <si>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</si>
  <si>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</si>
  <si>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</si>
  <si>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</si>
  <si>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</si>
  <si>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</si>
  <si>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</si>
  <si>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</si>
  <si>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</si>
  <si>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</si>
  <si>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</si>
  <si>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</si>
  <si>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</si>
  <si>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</si>
  <si>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</si>
  <si>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</si>
  <si>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</si>
  <si>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</si>
  <si>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</si>
  <si>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</si>
  <si>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</si>
  <si>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</si>
  <si>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</si>
  <si>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</si>
  <si>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</si>
  <si>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</si>
  <si>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</si>
  <si>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</si>
  <si>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</si>
  <si>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</si>
  <si>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</si>
  <si>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</si>
  <si>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</si>
  <si>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</si>
  <si>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</si>
  <si>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</si>
  <si>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</si>
  <si>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</si>
  <si>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</si>
  <si>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</si>
  <si>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</si>
  <si>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</si>
  <si>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</si>
  <si>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</si>
  <si>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</si>
  <si>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</si>
  <si>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</si>
  <si>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</si>
  <si>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</si>
  <si>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</si>
  <si>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</si>
  <si>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</si>
  <si>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</si>
  <si>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</si>
  <si>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</si>
  <si>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</si>
  <si>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</si>
  <si>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</si>
  <si>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</si>
  <si>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</si>
  <si>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</si>
  <si>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</si>
  <si>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</si>
  <si>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</si>
  <si>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</si>
  <si>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</si>
  <si>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</si>
  <si>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</si>
  <si>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</si>
  <si>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</si>
  <si>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</si>
  <si>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</si>
  <si>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</si>
  <si>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</si>
  <si>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</si>
  <si>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</si>
  <si>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</si>
  <si>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</si>
  <si>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</si>
  <si>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</si>
  <si>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</si>
  <si>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</si>
  <si>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</si>
  <si>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</si>
  <si>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</si>
  <si>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</si>
  <si>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</si>
  <si>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</si>
  <si>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</si>
  <si>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</si>
  <si>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</si>
  <si>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</si>
  <si>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</si>
  <si>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</si>
  <si>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</si>
  <si>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</si>
  <si>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</si>
  <si>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</si>
  <si>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</si>
  <si>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</si>
  <si>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</si>
  <si>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</si>
  <si>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</si>
  <si>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</si>
  <si>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</si>
  <si>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</si>
  <si>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</si>
  <si>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</si>
  <si>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</si>
  <si>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</si>
  <si>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</si>
  <si>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</si>
  <si>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</si>
  <si>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</si>
  <si>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</si>
  <si>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</si>
  <si>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</si>
  <si>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</si>
  <si>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</si>
  <si>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</si>
  <si>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</si>
  <si>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</si>
  <si>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</si>
  <si>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</si>
  <si>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</si>
  <si>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</si>
  <si>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</si>
  <si>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</si>
  <si>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</si>
  <si>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</si>
  <si>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</si>
  <si>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</si>
  <si>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</si>
  <si>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</si>
  <si>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</si>
  <si>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</si>
  <si>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</si>
  <si>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</si>
  <si>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</si>
  <si>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</si>
  <si>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</si>
  <si>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</si>
  <si>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</si>
  <si>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</si>
  <si>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</si>
  <si>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</si>
  <si>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</si>
  <si>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</si>
  <si>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</si>
  <si>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</si>
  <si>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</si>
  <si>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</si>
  <si>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</si>
  <si>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</si>
  <si>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</si>
  <si>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</si>
  <si>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</si>
  <si>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</si>
  <si>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</si>
  <si>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</si>
  <si>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</si>
  <si>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</si>
  <si>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</si>
  <si>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</si>
  <si>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</si>
  <si>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</si>
  <si>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</si>
  <si>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</si>
  <si>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</si>
  <si>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</si>
  <si>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</si>
  <si>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</si>
  <si>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</si>
  <si>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</si>
  <si>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</si>
  <si>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</si>
  <si>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</si>
  <si>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</si>
  <si>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</si>
  <si>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</si>
  <si>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</si>
  <si>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</si>
  <si>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</si>
  <si>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</si>
  <si>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</si>
  <si>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</si>
  <si>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</si>
  <si>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</si>
  <si>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</si>
  <si>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</si>
  <si>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</si>
  <si>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</si>
  <si>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</si>
  <si>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</si>
  <si>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</si>
  <si>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</si>
  <si>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</si>
  <si>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</si>
  <si>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</si>
  <si>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</si>
  <si>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</si>
  <si>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</si>
  <si>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</si>
  <si>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</si>
  <si>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</si>
  <si>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</si>
  <si>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</si>
  <si>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</si>
  <si>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</si>
  <si>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</si>
  <si>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</si>
  <si>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</si>
  <si>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</si>
  <si>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</si>
  <si>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</si>
  <si>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</si>
  <si>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</si>
  <si>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</si>
  <si>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</si>
  <si>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</si>
  <si>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</si>
  <si>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</si>
  <si>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</si>
  <si>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</si>
  <si>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</si>
  <si>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</si>
  <si>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</si>
  <si>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</si>
  <si>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</si>
  <si>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</si>
  <si>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</si>
  <si>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</si>
  <si>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</si>
  <si>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</si>
  <si>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</si>
  <si>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</si>
  <si>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</si>
  <si>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</si>
  <si>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</si>
  <si>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</si>
  <si>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</si>
  <si>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</si>
  <si>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</si>
  <si>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</si>
  <si>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</si>
  <si>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</si>
  <si>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</si>
  <si>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</si>
  <si>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</si>
  <si>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</si>
  <si>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</si>
  <si>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</si>
  <si>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</si>
  <si>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</si>
  <si>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</si>
  <si>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</si>
  <si>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</si>
  <si>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</si>
  <si>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</si>
  <si>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</si>
  <si>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</si>
  <si>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</si>
  <si>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</si>
  <si>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</si>
  <si>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</si>
  <si>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</si>
  <si>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</si>
  <si>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</si>
  <si>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</si>
  <si>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</si>
  <si>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</si>
  <si>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</si>
  <si>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</si>
  <si>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</si>
  <si>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</si>
  <si>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</si>
  <si>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</si>
  <si>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</si>
  <si>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</si>
  <si>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</si>
  <si>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</si>
  <si>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</si>
  <si>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</si>
  <si>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</si>
  <si>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</si>
  <si>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</si>
  <si>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</si>
  <si>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</si>
  <si>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</si>
  <si>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</si>
  <si>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</si>
  <si>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</si>
  <si>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</si>
  <si>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</si>
  <si>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</si>
  <si>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</si>
  <si>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</si>
  <si>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</si>
  <si>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</si>
  <si>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</si>
  <si>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</si>
  <si>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</si>
  <si>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</si>
  <si>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</si>
  <si>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</si>
  <si>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</si>
  <si>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</si>
  <si>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</si>
  <si>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</si>
  <si>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</si>
  <si>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</si>
  <si>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</si>
  <si>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</si>
  <si>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</si>
  <si>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</si>
  <si>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</si>
  <si>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</si>
  <si>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</si>
  <si>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</si>
  <si>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</si>
  <si>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</si>
  <si>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</si>
  <si>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</si>
  <si>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</si>
  <si>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</si>
  <si>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</si>
  <si>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</si>
  <si>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</si>
  <si>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</si>
  <si>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</si>
  <si>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</si>
  <si>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</si>
  <si>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</si>
  <si>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</si>
  <si>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</si>
  <si>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</si>
  <si>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</si>
  <si>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</si>
  <si>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</si>
  <si>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</si>
  <si>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</si>
  <si>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</si>
  <si>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</si>
  <si>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</si>
  <si>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</si>
  <si>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</si>
  <si>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</si>
  <si>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</si>
  <si>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</si>
  <si>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</si>
  <si>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</si>
  <si>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</si>
  <si>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</si>
  <si>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</si>
  <si>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</si>
  <si>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</si>
  <si>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</si>
  <si>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</si>
  <si>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</si>
  <si>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</si>
  <si>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</si>
  <si>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</si>
  <si>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</si>
  <si>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</si>
  <si>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</si>
  <si>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</si>
  <si>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</si>
  <si>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</si>
  <si>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</si>
  <si>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</si>
  <si>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</si>
  <si>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</si>
  <si>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</si>
  <si>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</si>
  <si>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</si>
  <si>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</si>
  <si>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</si>
  <si>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</si>
  <si>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</si>
  <si>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</si>
  <si>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</si>
  <si>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</si>
  <si>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</si>
  <si>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</si>
  <si>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</si>
  <si>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</si>
  <si>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</si>
  <si>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</si>
  <si>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</si>
  <si>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</si>
  <si>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</si>
  <si>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</si>
  <si>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</si>
  <si>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</si>
  <si>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</si>
  <si>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</si>
  <si>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</si>
  <si>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</si>
  <si>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</si>
  <si>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</si>
  <si>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</si>
  <si>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</si>
  <si>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</si>
  <si>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</si>
  <si>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</si>
  <si>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</si>
  <si>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</si>
  <si>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</si>
  <si>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</si>
  <si>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</si>
  <si>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</si>
  <si>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</si>
  <si>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</si>
  <si>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</si>
  <si>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</si>
  <si>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</si>
  <si>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</si>
  <si>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</si>
  <si>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</si>
  <si>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</si>
  <si>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</si>
  <si>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</si>
  <si>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</si>
  <si>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</si>
  <si>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</si>
  <si>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</si>
  <si>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</si>
  <si>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</si>
  <si>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</si>
  <si>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</si>
  <si>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</si>
  <si>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</si>
  <si>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</si>
  <si>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</si>
  <si>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</si>
  <si>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</si>
  <si>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</si>
  <si>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</si>
  <si>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</si>
  <si>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</si>
  <si>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</si>
  <si>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</si>
  <si>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</si>
  <si>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</si>
  <si>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</si>
  <si>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</si>
  <si>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</si>
  <si>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</si>
  <si>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</si>
  <si>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</si>
  <si>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</si>
  <si>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</si>
  <si>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</si>
  <si>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</si>
  <si>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</si>
  <si>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</si>
  <si>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</si>
  <si>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</si>
  <si>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</si>
  <si>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</si>
  <si>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</si>
  <si>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</si>
  <si>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</si>
  <si>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</si>
  <si>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</si>
  <si>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</si>
  <si>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</si>
  <si>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</si>
  <si>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</si>
  <si>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</si>
  <si>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</si>
  <si>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</si>
  <si>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</si>
  <si>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</si>
  <si>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</si>
  <si>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</si>
  <si>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</si>
  <si>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</si>
  <si>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</si>
  <si>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</si>
  <si>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</si>
  <si>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</si>
  <si>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</si>
  <si>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</si>
  <si>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</si>
  <si>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</si>
  <si>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</si>
  <si>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</si>
  <si>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</si>
  <si>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</si>
  <si>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</si>
  <si>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</si>
  <si>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</si>
  <si>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</si>
  <si>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</si>
  <si>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</si>
  <si>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</si>
  <si>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</si>
  <si>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</si>
  <si>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</si>
  <si>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</si>
  <si>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</si>
  <si>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</si>
  <si>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</si>
  <si>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</si>
  <si>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</si>
  <si>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</si>
  <si>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</si>
  <si>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</si>
  <si>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</si>
  <si>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</si>
  <si>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</si>
  <si>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</si>
  <si>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</si>
  <si>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</si>
  <si>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</si>
  <si>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</si>
  <si>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</si>
  <si>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</si>
  <si>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</si>
  <si>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</si>
  <si>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</si>
  <si>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</si>
  <si>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</si>
  <si>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</si>
  <si>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</si>
  <si>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</si>
  <si>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</si>
  <si>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</si>
  <si>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</si>
  <si>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</si>
  <si>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</si>
  <si>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</si>
  <si>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</si>
  <si>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</si>
  <si>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</si>
  <si>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</si>
  <si>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</si>
  <si>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</si>
  <si>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</si>
  <si>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</si>
  <si>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</si>
  <si>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</si>
  <si>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</si>
  <si>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</si>
  <si>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</si>
  <si>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</si>
  <si>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</si>
  <si>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</si>
  <si>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</si>
  <si>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</si>
  <si>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</si>
  <si>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</si>
  <si>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</si>
  <si>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</si>
  <si>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</si>
  <si>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</si>
  <si>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</si>
  <si>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</si>
  <si>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</si>
  <si>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</si>
  <si>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</si>
  <si>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</si>
  <si>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</si>
  <si>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</si>
  <si>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</si>
  <si>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</si>
  <si>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</si>
  <si>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</si>
  <si>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</si>
  <si>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</si>
  <si>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</si>
  <si>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</si>
  <si>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</si>
  <si>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</si>
  <si>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</si>
  <si>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</si>
  <si>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</si>
  <si>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</si>
  <si>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</si>
  <si>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</si>
  <si>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</si>
  <si>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</si>
  <si>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</si>
  <si>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</si>
  <si>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</si>
  <si>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</si>
  <si>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</si>
  <si>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</si>
  <si>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</si>
  <si>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</si>
  <si>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</si>
  <si>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</si>
  <si>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</si>
  <si>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</si>
  <si>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</si>
  <si>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</si>
  <si>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</si>
  <si>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</si>
  <si>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</si>
  <si>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</si>
  <si>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</si>
  <si>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</si>
  <si>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</si>
  <si>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</si>
  <si>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</si>
  <si>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</si>
  <si>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</si>
  <si>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</si>
  <si>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</si>
  <si>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</si>
  <si>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</si>
  <si>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</si>
  <si>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</si>
  <si>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</si>
  <si>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</si>
  <si>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</si>
  <si>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</si>
  <si>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</si>
  <si>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</si>
  <si>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</si>
  <si>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</si>
  <si>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</si>
  <si>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</si>
  <si>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</si>
  <si>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</si>
  <si>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</si>
  <si>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</si>
  <si>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</si>
  <si>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</si>
  <si>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</si>
  <si>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</si>
  <si>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</si>
  <si>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</si>
  <si>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</si>
  <si>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</si>
  <si>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</si>
  <si>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</si>
  <si>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</si>
  <si>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</si>
  <si>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</si>
  <si>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</si>
  <si>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</si>
  <si>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</si>
  <si>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</si>
  <si>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</si>
  <si>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</si>
  <si>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</si>
  <si>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</si>
  <si>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</si>
  <si>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</si>
  <si>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</si>
  <si>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</si>
  <si>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</si>
  <si>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</si>
  <si>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</si>
  <si>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</si>
  <si>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</si>
  <si>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</si>
  <si>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</si>
  <si>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</si>
  <si>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</si>
  <si>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</si>
  <si>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</si>
  <si>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</si>
  <si>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</si>
  <si>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</si>
  <si>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</si>
  <si>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</si>
  <si>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</si>
  <si>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</si>
  <si>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</si>
  <si>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</si>
  <si>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</si>
  <si>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</si>
  <si>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</si>
  <si>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</si>
  <si>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</si>
  <si>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</si>
  <si>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</si>
  <si>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</si>
  <si>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</si>
  <si>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</si>
  <si>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</si>
  <si>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</si>
  <si>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</si>
  <si>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</si>
  <si>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</si>
  <si>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</si>
  <si>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</si>
  <si>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</si>
  <si>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</si>
  <si>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</si>
  <si>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</si>
  <si>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</si>
  <si>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</si>
  <si>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</si>
  <si>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</si>
  <si>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</si>
  <si>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</si>
  <si>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</si>
  <si>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</si>
  <si>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</si>
  <si>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</si>
  <si>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</si>
  <si>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</si>
  <si>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</si>
  <si>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</si>
  <si>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</si>
  <si>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</si>
  <si>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</si>
  <si>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</si>
  <si>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</si>
  <si>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</si>
  <si>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</si>
  <si>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</si>
  <si>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</si>
  <si>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</si>
  <si>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</si>
  <si>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</si>
  <si>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</si>
  <si>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</si>
  <si>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</si>
  <si>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</si>
  <si>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</si>
  <si>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</si>
  <si>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</si>
  <si>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</si>
  <si>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</si>
  <si>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</si>
  <si>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</si>
  <si>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</si>
  <si>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</si>
  <si>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</si>
  <si>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</si>
  <si>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</si>
  <si>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</si>
  <si>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</si>
  <si>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</si>
  <si>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</si>
  <si>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</si>
  <si>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</si>
  <si>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</si>
  <si>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</si>
  <si>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</si>
  <si>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</si>
  <si>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</si>
  <si>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</si>
  <si>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</si>
  <si>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</si>
  <si>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</si>
  <si>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</si>
  <si>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</si>
  <si>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</si>
  <si>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</si>
  <si>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</si>
  <si>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</si>
  <si>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</si>
  <si>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</si>
  <si>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</si>
  <si>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</si>
  <si>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</si>
  <si>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</si>
  <si>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</si>
  <si>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</si>
  <si>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</si>
  <si>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</si>
  <si>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</si>
  <si>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</si>
  <si>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</si>
  <si>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</si>
  <si>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</si>
  <si>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</si>
  <si>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</si>
  <si>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</si>
  <si>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</si>
  <si>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</si>
  <si>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</si>
  <si>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</si>
  <si>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</si>
  <si>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</si>
  <si>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</si>
  <si>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</si>
  <si>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</si>
  <si>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</si>
  <si>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</si>
  <si>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</si>
  <si>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</si>
  <si>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</si>
  <si>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</si>
  <si>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</si>
  <si>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</si>
  <si>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</si>
  <si>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</si>
  <si>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</si>
  <si>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</si>
  <si>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</si>
  <si>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</si>
  <si>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</si>
  <si>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</si>
  <si>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</si>
  <si>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</si>
  <si>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</si>
  <si>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</si>
  <si>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</si>
  <si>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</si>
  <si>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</si>
  <si>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</si>
  <si>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</si>
  <si>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</si>
  <si>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</si>
  <si>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</si>
  <si>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</si>
  <si>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</si>
  <si>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</si>
  <si>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</si>
  <si>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</si>
  <si>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</si>
  <si>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</si>
  <si>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</si>
  <si>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</si>
  <si>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</si>
  <si>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</si>
  <si>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</si>
  <si>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</si>
  <si>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</si>
  <si>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</si>
  <si>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</si>
  <si>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</si>
  <si>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</si>
  <si>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</si>
  <si>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</si>
  <si>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</si>
  <si>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</si>
  <si>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</si>
  <si>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</si>
  <si>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</si>
  <si>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</si>
  <si>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</si>
  <si>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</si>
  <si>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</si>
  <si>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</si>
  <si>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</si>
  <si>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</si>
  <si>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</si>
  <si>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</si>
  <si>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</si>
  <si>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</si>
  <si>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</si>
  <si>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</si>
  <si>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</si>
  <si>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</si>
  <si>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</si>
  <si>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</si>
  <si>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</si>
  <si>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</si>
  <si>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</si>
  <si>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</si>
  <si>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</si>
  <si>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</si>
  <si>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</si>
  <si>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</si>
  <si>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</si>
  <si>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</si>
  <si>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</si>
  <si>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</si>
  <si>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</si>
  <si>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</si>
  <si>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</si>
  <si>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</si>
  <si>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</si>
  <si>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</si>
  <si>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</si>
  <si>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</si>
  <si>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</si>
  <si>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</si>
  <si>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</si>
  <si>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</si>
  <si>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</si>
  <si>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</si>
  <si>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</si>
  <si>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</si>
  <si>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</si>
  <si>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</si>
  <si>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</si>
  <si>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</si>
  <si>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</si>
  <si>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</si>
  <si>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</si>
  <si>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</si>
  <si>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</si>
  <si>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</si>
  <si>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</si>
  <si>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</si>
  <si>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</si>
  <si>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</si>
  <si>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</si>
  <si>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</si>
  <si>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</si>
  <si>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</si>
  <si>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</si>
  <si>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</si>
  <si>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</si>
  <si>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</si>
  <si>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</si>
  <si>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</si>
  <si>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</si>
  <si>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</si>
  <si>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</si>
  <si>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</si>
  <si>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</si>
  <si>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</si>
  <si>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</si>
  <si>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</si>
  <si>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</si>
  <si>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</si>
  <si>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</si>
  <si>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</si>
  <si>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</si>
  <si>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</si>
  <si>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</si>
  <si>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</si>
  <si>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</si>
  <si>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</si>
  <si>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</si>
  <si>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</si>
  <si>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</si>
  <si>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</si>
  <si>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</si>
  <si>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</si>
  <si>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</si>
  <si>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</si>
  <si>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</si>
  <si>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</si>
  <si>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</si>
  <si>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</si>
  <si>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</si>
  <si>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</si>
  <si>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</si>
  <si>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</si>
  <si>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</si>
  <si>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</si>
  <si>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</si>
  <si>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</si>
  <si>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</si>
  <si>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</si>
  <si>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</si>
  <si>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</si>
  <si>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</si>
  <si>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</si>
  <si>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</si>
  <si>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</si>
  <si>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</si>
  <si>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</si>
  <si>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</si>
  <si>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</si>
  <si>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</si>
  <si>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</si>
  <si>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</si>
  <si>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</si>
  <si>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</si>
  <si>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</si>
  <si>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</si>
  <si>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</si>
  <si>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</si>
  <si>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</si>
  <si>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</si>
  <si>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</si>
  <si>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</si>
  <si>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</si>
  <si>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</si>
  <si>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</si>
  <si>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</si>
  <si>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</si>
  <si>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</si>
  <si>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</si>
  <si>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</si>
  <si>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</si>
  <si>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</si>
  <si>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</si>
  <si>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</si>
  <si>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</si>
  <si>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</si>
  <si>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</si>
  <si>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</si>
  <si>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</si>
  <si>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</si>
  <si>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</si>
  <si>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</si>
  <si>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</si>
  <si>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</si>
  <si>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</si>
  <si>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</si>
  <si>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</si>
  <si>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</si>
  <si>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</si>
  <si>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</si>
  <si>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</si>
  <si>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</si>
  <si>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</si>
  <si>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</si>
  <si>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</si>
  <si>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</si>
  <si>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</si>
  <si>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</si>
  <si>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</si>
  <si>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</si>
  <si>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</si>
  <si>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</si>
  <si>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</si>
  <si>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</si>
  <si>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</si>
  <si>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</si>
  <si>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</si>
  <si>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</si>
  <si>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</si>
  <si>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</si>
  <si>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</si>
  <si>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</si>
  <si>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</si>
  <si>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</si>
  <si>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</si>
  <si>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</si>
  <si>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</si>
  <si>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</si>
  <si>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</si>
  <si>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</si>
  <si>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</si>
  <si>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</si>
  <si>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</si>
  <si>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</si>
  <si>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</si>
  <si>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</si>
  <si>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</si>
  <si>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</si>
  <si>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</si>
  <si>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</si>
  <si>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</si>
  <si>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</si>
  <si>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</si>
  <si>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</si>
  <si>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</si>
  <si>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</si>
  <si>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</si>
  <si>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</si>
  <si>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</si>
  <si>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</si>
  <si>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</si>
  <si>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</si>
  <si>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</si>
  <si>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</si>
  <si>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</si>
  <si>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</si>
  <si>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</si>
  <si>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</si>
  <si>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</si>
  <si>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</si>
  <si>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</si>
  <si>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</si>
  <si>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</si>
  <si>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</si>
  <si>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</si>
  <si>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</si>
  <si>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</si>
  <si>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</si>
  <si>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</si>
  <si>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</si>
  <si>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</si>
  <si>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</si>
  <si>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</si>
  <si>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</si>
  <si>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</si>
  <si>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</si>
  <si>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</si>
  <si>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</si>
  <si>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</si>
  <si>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</si>
  <si>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</si>
  <si>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</si>
  <si>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</si>
  <si>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</si>
  <si>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</si>
  <si>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</si>
  <si>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</si>
  <si>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</si>
  <si>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</si>
  <si>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</si>
  <si>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</si>
  <si>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</si>
  <si>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</si>
  <si>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</si>
  <si>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</si>
  <si>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</si>
  <si>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</si>
  <si>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</si>
  <si>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</si>
  <si>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</si>
  <si>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</si>
  <si>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</si>
  <si>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</si>
  <si>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</si>
  <si>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</si>
  <si>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</si>
  <si>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</si>
  <si>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</si>
  <si>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</si>
  <si>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</si>
  <si>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</si>
  <si>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</si>
  <si>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</si>
  <si>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</si>
  <si>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</si>
  <si>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</si>
  <si>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</si>
  <si>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</si>
  <si>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</si>
  <si>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</si>
  <si>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</si>
  <si>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</si>
  <si>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</si>
  <si>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</si>
  <si>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</si>
  <si>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</si>
  <si>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</si>
  <si>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</si>
  <si>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</si>
  <si>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</si>
  <si>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</si>
  <si>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</si>
  <si>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</si>
  <si>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</si>
  <si>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</si>
  <si>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</si>
  <si>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</si>
  <si>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</si>
  <si>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</si>
  <si>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</si>
  <si>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</si>
  <si>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</si>
  <si>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</si>
  <si>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</si>
  <si>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</si>
  <si>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</si>
  <si>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</si>
  <si>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</si>
  <si>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</si>
  <si>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</si>
  <si>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</si>
  <si>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</si>
  <si>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</si>
  <si>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</si>
  <si>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</si>
  <si>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</si>
  <si>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</si>
  <si>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</si>
  <si>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</si>
  <si>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</si>
  <si>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</si>
  <si>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</si>
  <si>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</si>
  <si>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</si>
  <si>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</si>
  <si>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</si>
  <si>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</si>
  <si>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</si>
  <si>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</si>
  <si>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</si>
  <si>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</si>
  <si>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</si>
  <si>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</si>
  <si>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</si>
  <si>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</si>
  <si>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</si>
  <si>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</si>
  <si>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</si>
  <si>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</si>
  <si>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</si>
  <si>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</si>
  <si>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</si>
  <si>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</si>
  <si>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</si>
  <si>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</si>
  <si>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</si>
  <si>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</si>
  <si>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</si>
  <si>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</si>
  <si>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</si>
  <si>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</si>
  <si>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</si>
  <si>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</si>
  <si>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</si>
  <si>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</si>
  <si>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</si>
  <si>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</si>
  <si>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</si>
  <si>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</si>
  <si>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</si>
  <si>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</si>
  <si>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</si>
  <si>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</si>
  <si>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</si>
  <si>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</si>
  <si>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</si>
  <si>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</si>
  <si>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</si>
  <si>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</si>
  <si>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</si>
  <si>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</si>
  <si>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</si>
  <si>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</si>
  <si>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</si>
  <si>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</si>
  <si>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</si>
  <si>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</si>
  <si>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</si>
  <si>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</si>
  <si>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</si>
  <si>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</si>
  <si>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</si>
  <si>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</si>
  <si>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</si>
  <si>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</si>
  <si>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</si>
  <si>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</si>
  <si>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</si>
  <si>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</si>
  <si>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</si>
  <si>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</si>
  <si>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</si>
  <si>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</si>
  <si>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</si>
  <si>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</si>
  <si>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</si>
  <si>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</si>
  <si>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</si>
  <si>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</si>
  <si>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</si>
  <si>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</si>
  <si>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</si>
  <si>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</si>
  <si>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</si>
  <si>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</si>
  <si>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</si>
  <si>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</si>
  <si>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</si>
  <si>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</si>
  <si>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</si>
  <si>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</si>
  <si>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</si>
  <si>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</si>
  <si>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</si>
  <si>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</si>
  <si>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</si>
  <si>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</si>
  <si>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</si>
  <si>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</si>
  <si>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</si>
  <si>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</si>
  <si>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</si>
  <si>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</si>
  <si>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</si>
  <si>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</si>
  <si>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</si>
  <si>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</si>
  <si>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</si>
  <si>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</si>
  <si>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</si>
  <si>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</si>
  <si>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</si>
  <si>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</si>
  <si>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</si>
  <si>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</si>
  <si>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</si>
  <si>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</si>
  <si>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</si>
  <si>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</si>
  <si>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</si>
  <si>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</si>
  <si>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</si>
  <si>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</si>
  <si>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</si>
  <si>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</si>
  <si>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</si>
  <si>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</si>
  <si>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</si>
  <si>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</si>
  <si>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</si>
  <si>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</si>
  <si>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</si>
  <si>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</si>
  <si>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</si>
  <si>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</si>
  <si>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</si>
  <si>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</si>
  <si>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</si>
  <si>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</si>
  <si>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</si>
  <si>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</si>
  <si>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</si>
  <si>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</si>
  <si>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</si>
  <si>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</si>
  <si>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</si>
  <si>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</si>
  <si>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</si>
  <si>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</si>
  <si>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</si>
  <si>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</si>
  <si>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</si>
  <si>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</si>
  <si>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</si>
  <si>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</si>
  <si>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</si>
  <si>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</si>
  <si>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</si>
  <si>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</si>
  <si>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</si>
  <si>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</si>
  <si>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</si>
  <si>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</si>
  <si>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</si>
  <si>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</si>
  <si>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</si>
  <si>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</si>
  <si>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</si>
  <si>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</si>
  <si>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</si>
  <si>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</si>
  <si>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</si>
  <si>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</si>
  <si>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</si>
  <si>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</si>
  <si>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</si>
  <si>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</si>
  <si>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</si>
  <si>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</si>
  <si>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</si>
  <si>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</si>
  <si>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</si>
  <si>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</si>
  <si>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</si>
  <si>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</si>
  <si>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</si>
  <si>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</si>
  <si>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</si>
  <si>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</si>
  <si>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</si>
  <si>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</si>
  <si>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</si>
  <si>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</si>
  <si>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</si>
  <si>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</si>
  <si>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</si>
  <si>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</si>
  <si>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</si>
  <si>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</si>
  <si>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</si>
  <si>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</si>
  <si>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</si>
  <si>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</si>
  <si>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</si>
  <si>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</si>
  <si>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</si>
  <si>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</si>
  <si>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</si>
  <si>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</si>
  <si>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</si>
  <si>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</si>
  <si>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</si>
  <si>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</si>
  <si>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</si>
  <si>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</si>
  <si>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</si>
  <si>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</si>
  <si>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</si>
  <si>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</si>
  <si>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</si>
  <si>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</si>
  <si>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</si>
  <si>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</si>
  <si>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</si>
  <si>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</si>
  <si>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</si>
  <si>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</si>
  <si>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</si>
  <si>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</si>
  <si>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</si>
  <si>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</si>
  <si>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</si>
  <si>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</si>
  <si>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</si>
  <si>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</si>
  <si>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</si>
  <si>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</si>
  <si>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</si>
  <si>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</si>
  <si>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</si>
  <si>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</si>
  <si>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</si>
  <si>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</si>
  <si>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</si>
  <si>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</si>
  <si>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</si>
  <si>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</si>
  <si>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</si>
  <si>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</si>
  <si>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</si>
  <si>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</si>
  <si>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</si>
  <si>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</si>
  <si>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</si>
  <si>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</si>
  <si>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</si>
  <si>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</si>
  <si>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</si>
  <si>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</si>
  <si>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</si>
  <si>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</si>
  <si>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</si>
  <si>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</si>
  <si>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</si>
  <si>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</si>
  <si>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</si>
  <si>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</si>
  <si>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</si>
  <si>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</si>
  <si>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</si>
  <si>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</si>
  <si>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</si>
  <si>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</si>
  <si>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</si>
  <si>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</si>
  <si>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</si>
  <si>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</si>
  <si>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</si>
  <si>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</si>
  <si>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</si>
  <si>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</si>
  <si>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</si>
  <si>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</si>
  <si>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</si>
  <si>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</si>
  <si>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</si>
  <si>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</si>
  <si>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</si>
  <si>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</si>
  <si>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</si>
  <si>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</si>
  <si>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</si>
  <si>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</si>
  <si>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</si>
  <si>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</si>
  <si>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</si>
  <si>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</si>
  <si>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</si>
  <si>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</si>
  <si>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</si>
  <si>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</si>
  <si>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</si>
  <si>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</si>
  <si>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</si>
  <si>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</si>
  <si>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</si>
  <si>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</si>
  <si>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</si>
  <si>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</si>
  <si>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</si>
  <si>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</si>
  <si>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</si>
  <si>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</si>
  <si>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</si>
  <si>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</si>
  <si>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</si>
  <si>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</si>
  <si>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</si>
  <si>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</si>
  <si>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</si>
  <si>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</si>
  <si>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</si>
  <si>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</si>
  <si>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</si>
  <si>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</si>
  <si>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</si>
  <si>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</si>
  <si>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</si>
  <si>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</si>
  <si>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</si>
  <si>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</si>
  <si>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</si>
  <si>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</si>
  <si>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</si>
  <si>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</si>
  <si>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</si>
  <si>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</si>
  <si>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</si>
  <si>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</si>
  <si>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</si>
  <si>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</si>
  <si>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</si>
  <si>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</si>
  <si>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</si>
  <si>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</si>
  <si>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</si>
  <si>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</si>
  <si>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</si>
  <si>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</si>
  <si>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</si>
  <si>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</si>
  <si>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</si>
  <si>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</si>
  <si>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</si>
  <si>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</si>
  <si>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</si>
  <si>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</si>
  <si>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</si>
  <si>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</si>
  <si>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</si>
  <si>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</si>
  <si>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</si>
  <si>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</si>
  <si>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</si>
  <si>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</si>
  <si>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</si>
  <si>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</si>
  <si>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</si>
  <si>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</si>
  <si>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</si>
  <si>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</si>
  <si>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</si>
  <si>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</si>
  <si>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</si>
  <si>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</si>
  <si>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</si>
  <si>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</si>
  <si>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</si>
  <si>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</si>
  <si>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</si>
  <si>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</si>
  <si>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</si>
  <si>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</si>
  <si>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</si>
  <si>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</si>
  <si>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</si>
  <si>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</si>
  <si>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</si>
  <si>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</si>
  <si>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</si>
  <si>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</si>
  <si>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</si>
  <si>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</si>
  <si>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</si>
  <si>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</si>
  <si>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</si>
  <si>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</si>
  <si>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</si>
  <si>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</si>
  <si>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</si>
  <si>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</si>
  <si>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</si>
  <si>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</si>
  <si>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</si>
  <si>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</si>
  <si>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</si>
  <si>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</si>
  <si>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</si>
  <si>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</si>
  <si>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</si>
  <si>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</si>
  <si>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</si>
  <si>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</si>
  <si>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</si>
  <si>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</si>
  <si>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</si>
  <si>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</si>
  <si>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</si>
  <si>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</si>
  <si>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</si>
  <si>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</si>
  <si>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</si>
  <si>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</si>
  <si>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</si>
  <si>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</si>
  <si>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</si>
  <si>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</si>
  <si>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</si>
  <si>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</si>
  <si>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</si>
  <si>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</si>
  <si>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</si>
  <si>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</si>
  <si>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</si>
  <si>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</si>
  <si>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</si>
  <si>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</si>
  <si>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</si>
  <si>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</si>
  <si>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</si>
  <si>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</si>
  <si>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</si>
  <si>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</si>
  <si>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</si>
  <si>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</si>
  <si>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</si>
  <si>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</si>
  <si>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</si>
  <si>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</si>
  <si>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</si>
  <si>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</si>
  <si>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</si>
  <si>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</si>
  <si>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</si>
  <si>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</si>
  <si>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</si>
  <si>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</si>
  <si>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</si>
  <si>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</si>
  <si>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</si>
  <si>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</si>
  <si>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</si>
  <si>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</si>
  <si>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</si>
  <si>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</si>
  <si>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</si>
  <si>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</si>
  <si>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</si>
  <si>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</si>
  <si>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</si>
  <si>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</si>
  <si>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</si>
  <si>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</si>
  <si>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</si>
  <si>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</si>
  <si>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</si>
  <si>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</si>
  <si>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</si>
  <si>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</si>
  <si>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</si>
  <si>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</si>
  <si>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</si>
  <si>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</si>
  <si>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</si>
  <si>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</si>
  <si>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</si>
  <si>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</si>
  <si>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</si>
  <si>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</si>
  <si>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</si>
  <si>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</si>
  <si>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</si>
  <si>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</si>
  <si>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</si>
  <si>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</si>
  <si>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</si>
  <si>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</si>
  <si>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</si>
  <si>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</si>
  <si>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</si>
  <si>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</si>
  <si>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</si>
  <si>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</si>
  <si>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</si>
  <si>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</si>
  <si>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</si>
  <si>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</si>
  <si>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</si>
  <si>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</si>
  <si>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</si>
  <si>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</si>
  <si>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</si>
  <si>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</si>
  <si>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</si>
  <si>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</si>
  <si>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</si>
  <si>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</si>
  <si>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</si>
  <si>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</si>
  <si>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</si>
  <si>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</si>
  <si>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</si>
  <si>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</si>
  <si>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</si>
  <si>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</si>
  <si>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</si>
  <si>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</si>
  <si>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</si>
  <si>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</si>
  <si>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</si>
  <si>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</si>
  <si>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</si>
  <si>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</si>
  <si>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</si>
  <si>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</si>
  <si>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</si>
  <si>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</si>
  <si>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</si>
  <si>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</si>
  <si>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</si>
  <si>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</si>
  <si>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</si>
  <si>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</si>
  <si>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</si>
  <si>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</si>
  <si>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</si>
  <si>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</si>
  <si>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</si>
  <si>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</si>
  <si>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</si>
  <si>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</si>
  <si>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</si>
  <si>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</si>
  <si>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</si>
  <si>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</si>
  <si>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</si>
  <si>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</si>
  <si>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</si>
  <si>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</si>
  <si>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</si>
  <si>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</si>
  <si>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</si>
  <si>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</si>
  <si>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</si>
  <si>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</si>
  <si>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</si>
  <si>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</si>
  <si>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</si>
  <si>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</si>
  <si>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</si>
  <si>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</si>
  <si>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</si>
  <si>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</si>
  <si>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</si>
  <si>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</si>
  <si>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</si>
  <si>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</si>
  <si>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</si>
  <si>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</si>
  <si>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</si>
  <si>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</si>
  <si>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</si>
  <si>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</si>
  <si>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</si>
  <si>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</si>
  <si>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</si>
  <si>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</si>
  <si>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</si>
  <si>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</si>
  <si>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</si>
  <si>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</si>
  <si>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</si>
  <si>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</si>
  <si>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</si>
  <si>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</si>
  <si>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</si>
  <si>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</si>
  <si>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</si>
  <si>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</si>
  <si>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</si>
  <si>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</si>
  <si>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</si>
  <si>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</si>
  <si>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</si>
  <si>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</si>
  <si>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</si>
  <si>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</si>
  <si>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</si>
  <si>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</si>
  <si>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</si>
  <si>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</si>
  <si>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</si>
  <si>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</si>
  <si>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</si>
  <si>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</si>
  <si>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</si>
  <si>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</si>
  <si>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</si>
  <si>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</si>
  <si>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</si>
  <si>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</si>
  <si>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</si>
  <si>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</si>
  <si>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</si>
  <si>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</si>
  <si>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</si>
  <si>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</si>
  <si>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</si>
  <si>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</si>
  <si>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</si>
  <si>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</si>
  <si>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</si>
  <si>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</si>
  <si>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</si>
  <si>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</si>
  <si>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</si>
  <si>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</si>
  <si>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</si>
  <si>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</si>
  <si>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</si>
  <si>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</si>
  <si>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</si>
  <si>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</si>
  <si>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</si>
  <si>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</si>
  <si>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</si>
  <si>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</si>
  <si>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</si>
  <si>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</si>
  <si>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</si>
  <si>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</si>
  <si>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</si>
  <si>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</si>
  <si>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</si>
  <si>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</si>
  <si>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</si>
  <si>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</si>
  <si>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</si>
  <si>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</si>
  <si>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</si>
  <si>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</si>
  <si>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</si>
  <si>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</si>
  <si>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</si>
  <si>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</si>
  <si>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</si>
  <si>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</si>
  <si>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</si>
  <si>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</si>
  <si>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</si>
  <si>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</si>
  <si>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</si>
  <si>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</si>
  <si>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</si>
  <si>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</si>
  <si>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</si>
  <si>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</si>
  <si>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</si>
  <si>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</si>
  <si>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</si>
  <si>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</si>
  <si>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</si>
  <si>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</si>
  <si>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</si>
  <si>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</si>
  <si>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</si>
  <si>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</si>
  <si>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</si>
  <si>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</si>
  <si>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</si>
  <si>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</si>
  <si>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</si>
  <si>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</si>
  <si>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</si>
  <si>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</si>
  <si>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</si>
  <si>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</si>
  <si>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</si>
  <si>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</si>
  <si>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</si>
  <si>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</si>
  <si>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</si>
  <si>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</si>
  <si>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</si>
  <si>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</si>
  <si>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</si>
  <si>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</si>
  <si>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</si>
  <si>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</si>
  <si>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</si>
  <si>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</si>
  <si>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</si>
  <si>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</si>
  <si>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</si>
  <si>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</si>
  <si>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</si>
  <si>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</si>
  <si>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</si>
  <si>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</si>
  <si>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</si>
  <si>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</si>
  <si>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</si>
  <si>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</si>
  <si>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</si>
  <si>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</si>
  <si>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</si>
  <si>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</si>
  <si>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</si>
  <si>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</si>
  <si>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</si>
  <si>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</si>
  <si>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</si>
  <si>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</si>
  <si>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</si>
  <si>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</si>
  <si>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</si>
  <si>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</si>
  <si>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</si>
  <si>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</si>
  <si>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</si>
  <si>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</si>
  <si>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</si>
  <si>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</si>
  <si>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</si>
  <si>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</si>
  <si>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</si>
  <si>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</si>
  <si>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</si>
  <si>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</si>
  <si>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</si>
  <si>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</si>
  <si>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</si>
  <si>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</si>
  <si>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</si>
  <si>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</si>
  <si>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</si>
  <si>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</si>
  <si>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</si>
  <si>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</si>
  <si>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</si>
  <si>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</si>
  <si>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</si>
  <si>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</si>
  <si>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</si>
  <si>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</si>
  <si>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</si>
  <si>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</si>
  <si>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</si>
  <si>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</si>
  <si>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</si>
  <si>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</si>
  <si>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</si>
  <si>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</si>
  <si>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</si>
  <si>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</si>
  <si>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</si>
  <si>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</si>
  <si>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</si>
  <si>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</si>
  <si>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</si>
  <si>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</si>
  <si>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</si>
  <si>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</si>
  <si>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</si>
  <si>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</si>
  <si>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</si>
  <si>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</si>
  <si>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</si>
  <si>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</si>
  <si>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</si>
  <si>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</si>
  <si>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</si>
  <si>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</si>
  <si>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</si>
  <si>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</si>
  <si>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</si>
  <si>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</si>
  <si>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</si>
  <si>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</si>
  <si>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</si>
  <si>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</si>
  <si>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</si>
  <si>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</si>
  <si>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</si>
  <si>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</si>
  <si>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</si>
  <si>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</si>
  <si>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</si>
  <si>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</si>
  <si>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</si>
  <si>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</si>
  <si>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</si>
  <si>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</si>
  <si>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</si>
  <si>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</si>
  <si>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</si>
  <si>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</si>
  <si>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</si>
  <si>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</si>
  <si>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</si>
  <si>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</si>
  <si>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</si>
  <si>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</si>
  <si>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</si>
  <si>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</si>
  <si>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</si>
  <si>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</si>
  <si>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</si>
  <si>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</si>
  <si>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</si>
  <si>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</si>
  <si>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</si>
  <si>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</si>
  <si>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</si>
  <si>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</si>
  <si>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</si>
  <si>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</si>
  <si>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</si>
  <si>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</si>
  <si>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</si>
  <si>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</si>
  <si>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</si>
  <si>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</si>
  <si>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</si>
  <si>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</si>
  <si>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</si>
  <si>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</si>
  <si>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</si>
  <si>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</si>
  <si>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</si>
  <si>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</si>
  <si>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</si>
  <si>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</si>
  <si>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</si>
  <si>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</si>
  <si>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</si>
  <si>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</si>
  <si>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</si>
  <si>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</si>
  <si>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</si>
  <si>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</si>
  <si>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</si>
  <si>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</si>
  <si>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</si>
  <si>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</si>
  <si>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</si>
  <si>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</si>
  <si>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</si>
  <si>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</si>
  <si>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</si>
  <si>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</si>
  <si>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</si>
  <si>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</si>
  <si>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</si>
  <si>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</si>
  <si>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</si>
  <si>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</si>
  <si>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</si>
  <si>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</si>
  <si>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</si>
  <si>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</si>
  <si>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</si>
  <si>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</si>
  <si>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</si>
  <si>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</si>
  <si>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</si>
  <si>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</si>
  <si>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</si>
  <si>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</si>
  <si>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</si>
  <si>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</si>
  <si>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</si>
  <si>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</si>
  <si>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</si>
  <si>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</si>
  <si>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</si>
  <si>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</si>
  <si>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</si>
  <si>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</si>
  <si>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</si>
  <si>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</si>
  <si>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</si>
  <si>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</si>
  <si>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</si>
  <si>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</si>
  <si>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</si>
  <si>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</si>
  <si>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</si>
  <si>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</si>
  <si>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</si>
  <si>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</si>
  <si>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</si>
  <si>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</si>
  <si>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</si>
  <si>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</si>
  <si>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</si>
  <si>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</si>
  <si>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</si>
  <si>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</si>
  <si>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</si>
  <si>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</si>
  <si>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</si>
  <si>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</si>
  <si>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</si>
  <si>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</si>
  <si>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</si>
  <si>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</si>
  <si>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</si>
  <si>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</si>
  <si>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</si>
  <si>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</si>
  <si>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</si>
  <si>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</si>
  <si>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</si>
  <si>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</si>
  <si>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</si>
  <si>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</si>
  <si>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</si>
  <si>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</si>
  <si>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</si>
  <si>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</si>
  <si>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</si>
  <si>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</si>
  <si>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</si>
  <si>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</si>
  <si>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</si>
  <si>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</si>
  <si>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</si>
  <si>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</si>
  <si>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</si>
  <si>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</si>
  <si>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</si>
  <si>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</si>
  <si>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</si>
  <si>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</si>
  <si>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</si>
  <si>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</si>
  <si>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</si>
  <si>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</si>
  <si>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</si>
  <si>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</si>
  <si>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</si>
  <si>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</si>
  <si>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</si>
  <si>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</si>
  <si>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</si>
  <si>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</si>
  <si>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</si>
  <si>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</si>
  <si>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</si>
  <si>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</si>
  <si>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</si>
  <si>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</si>
  <si>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</si>
  <si>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</si>
  <si>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</si>
  <si>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</si>
  <si>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</si>
  <si>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</si>
  <si>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</si>
  <si>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</si>
  <si>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</si>
  <si>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</si>
  <si>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</si>
  <si>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</si>
  <si>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</si>
  <si>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</si>
  <si>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</si>
  <si>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</si>
  <si>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</si>
  <si>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</si>
  <si>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</si>
  <si>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</si>
  <si>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</si>
  <si>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</si>
  <si>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</si>
  <si>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</si>
  <si>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</si>
  <si>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</si>
  <si>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</si>
  <si>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</si>
  <si>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</si>
  <si>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</si>
  <si>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</si>
  <si>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</si>
  <si>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</si>
  <si>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</si>
  <si>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</si>
  <si>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</si>
  <si>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</si>
  <si>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</si>
  <si>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</si>
  <si>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</si>
  <si>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</si>
  <si>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</si>
  <si>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</si>
  <si>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</si>
  <si>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</si>
  <si>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</si>
  <si>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</si>
  <si>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</si>
  <si>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</si>
  <si>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</si>
  <si>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</si>
  <si>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</si>
  <si>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</si>
  <si>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</si>
  <si>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</si>
  <si>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</si>
  <si>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</si>
  <si>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</si>
  <si>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</si>
  <si>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</si>
  <si>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</si>
  <si>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</si>
  <si>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</si>
  <si>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</si>
  <si>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</si>
  <si>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</si>
  <si>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</si>
  <si>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</si>
  <si>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</si>
  <si>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</si>
  <si>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</si>
  <si>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</si>
  <si>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</si>
  <si>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</si>
  <si>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</si>
  <si>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</si>
  <si>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</si>
  <si>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</si>
  <si>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</si>
  <si>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</si>
  <si>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</si>
  <si>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</si>
  <si>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</si>
  <si>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</si>
  <si>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</si>
  <si>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</si>
  <si>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</si>
  <si>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</si>
  <si>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</si>
  <si>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</si>
  <si>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</si>
  <si>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</si>
  <si>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</si>
  <si>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</si>
  <si>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</si>
  <si>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</si>
  <si>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</si>
  <si>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</si>
  <si>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</si>
  <si>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</si>
  <si>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</si>
  <si>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</si>
  <si>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</si>
  <si>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</si>
  <si>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</si>
  <si>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</si>
  <si>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</si>
  <si>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</si>
  <si>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</si>
  <si>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</si>
  <si>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</si>
  <si>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</si>
  <si>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</si>
  <si>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</si>
  <si>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</si>
  <si>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</si>
  <si>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</si>
  <si>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</si>
  <si>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</si>
  <si>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</si>
  <si>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</si>
  <si>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</si>
  <si>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</si>
  <si>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</si>
  <si>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</si>
  <si>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</si>
  <si>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</si>
  <si>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</si>
  <si>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</si>
  <si>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</si>
  <si>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</si>
  <si>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</si>
  <si>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</si>
  <si>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</si>
  <si>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</si>
  <si>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</si>
  <si>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</si>
  <si>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</si>
  <si>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</si>
  <si>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</si>
  <si>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</si>
  <si>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</si>
  <si>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</si>
  <si>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</si>
  <si>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</si>
  <si>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</si>
  <si>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</si>
  <si>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</si>
  <si>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</si>
  <si>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</si>
  <si>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</si>
  <si>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</si>
  <si>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</si>
  <si>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</si>
  <si>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</si>
  <si>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</si>
  <si>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</si>
  <si>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</si>
  <si>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</si>
  <si>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</si>
  <si>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</si>
  <si>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</si>
  <si>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</si>
  <si>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</si>
  <si>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</si>
  <si>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</si>
  <si>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</si>
  <si>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</si>
  <si>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</si>
  <si>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</si>
  <si>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</si>
  <si>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</si>
  <si>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</si>
  <si>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</si>
  <si>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</si>
  <si>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</si>
  <si>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</si>
  <si>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</si>
  <si>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</si>
  <si>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</si>
  <si>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</si>
  <si>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</si>
  <si>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</si>
  <si>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</si>
  <si>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</si>
  <si>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</si>
  <si>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</si>
  <si>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</si>
  <si>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</si>
  <si>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</si>
  <si>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</si>
  <si>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</si>
  <si>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</si>
  <si>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</si>
  <si>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</si>
  <si>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</si>
  <si>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</si>
  <si>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</si>
  <si>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</si>
  <si>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</si>
  <si>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</si>
  <si>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</si>
  <si>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</si>
  <si>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</si>
  <si>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</si>
  <si>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</si>
  <si>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</si>
  <si>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</si>
  <si>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</si>
  <si>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</si>
  <si>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</si>
  <si>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</si>
  <si>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</si>
  <si>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</si>
  <si>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</si>
  <si>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</si>
  <si>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</si>
  <si>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</si>
  <si>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</si>
  <si>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</si>
  <si>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</si>
  <si>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</si>
  <si>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</si>
  <si>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</si>
  <si>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</si>
  <si>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</si>
  <si>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</si>
  <si>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</si>
  <si>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</si>
  <si>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</si>
  <si>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</si>
  <si>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</si>
  <si>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</si>
  <si>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</si>
  <si>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</si>
  <si>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</si>
  <si>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</si>
  <si>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</si>
  <si>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</si>
  <si>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</si>
  <si>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</si>
  <si>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</si>
  <si>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</si>
  <si>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</si>
  <si>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</si>
  <si>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</si>
  <si>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</si>
  <si>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</si>
  <si>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</si>
  <si>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</si>
  <si>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</si>
  <si>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</si>
  <si>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</si>
  <si>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</si>
  <si>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</si>
  <si>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</si>
  <si>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</si>
  <si>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</si>
  <si>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</si>
  <si>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</si>
  <si>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</si>
  <si>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</si>
  <si>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</si>
  <si>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</si>
  <si>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</si>
  <si>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</si>
  <si>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</si>
  <si>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</si>
  <si>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</si>
  <si>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</si>
  <si>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</si>
  <si>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</si>
  <si>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</si>
  <si>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</si>
  <si>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</si>
  <si>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</si>
  <si>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</si>
  <si>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</si>
  <si>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</si>
  <si>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</si>
  <si>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</si>
  <si>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</si>
  <si>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</si>
  <si>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</si>
  <si>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</si>
  <si>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</si>
  <si>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</si>
  <si>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</si>
  <si>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</si>
  <si>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</si>
  <si>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</si>
  <si>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</si>
  <si>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</si>
  <si>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</si>
  <si>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</si>
  <si>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</si>
  <si>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</si>
  <si>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</si>
  <si>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</si>
  <si>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</si>
  <si>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</si>
  <si>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</si>
  <si>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</si>
  <si>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</si>
  <si>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</si>
  <si>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</si>
  <si>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</si>
  <si>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</si>
  <si>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</si>
  <si>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</si>
  <si>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</si>
  <si>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</si>
  <si>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</si>
  <si>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</si>
  <si>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</si>
  <si>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</si>
  <si>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</si>
  <si>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</si>
  <si>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</si>
  <si>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</si>
  <si>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</si>
  <si>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</si>
  <si>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</si>
  <si>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</si>
  <si>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</si>
  <si>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</si>
  <si>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</si>
  <si>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</si>
  <si>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</si>
  <si>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</si>
  <si>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</si>
  <si>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</si>
  <si>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</si>
  <si>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</si>
  <si>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</si>
  <si>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</si>
  <si>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</si>
  <si>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</si>
  <si>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</si>
  <si>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</si>
  <si>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</si>
  <si>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</si>
  <si>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</si>
  <si>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</si>
  <si>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</si>
  <si>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</si>
  <si>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</si>
  <si>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</si>
  <si>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</si>
  <si>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</si>
  <si>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</si>
  <si>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</si>
  <si>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</si>
  <si>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</si>
  <si>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</si>
  <si>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</si>
  <si>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</si>
  <si>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</si>
  <si>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</si>
  <si>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</si>
  <si>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</si>
  <si>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</si>
  <si>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</si>
  <si>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</si>
  <si>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</si>
  <si>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</si>
  <si>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</si>
  <si>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</si>
  <si>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</si>
  <si>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</si>
  <si>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</si>
  <si>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</si>
  <si>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</si>
  <si>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</si>
  <si>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</si>
  <si>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</si>
  <si>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</si>
  <si>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</si>
  <si>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</si>
  <si>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</si>
  <si>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</si>
  <si>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</si>
  <si>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</si>
  <si>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TT-20251022-01785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</si>
  <si>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</si>
  <si>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</si>
  <si>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</si>
  <si>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</si>
  <si>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</si>
  <si>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</si>
  <si>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</si>
  <si>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</si>
  <si>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</si>
  <si>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</si>
  <si>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</si>
  <si>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</si>
  <si>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</si>
  <si>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</si>
  <si>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</si>
  <si>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</si>
  <si>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</si>
  <si>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</si>
  <si>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</si>
  <si>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</si>
  <si>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</si>
  <si>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</si>
  <si>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</si>
  <si>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</si>
  <si>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</si>
  <si>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</si>
  <si>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</si>
  <si>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</si>
  <si>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</si>
  <si>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</si>
  <si>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</si>
  <si>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</si>
  <si>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</si>
  <si>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</si>
  <si>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</si>
  <si>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</si>
  <si>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</si>
  <si>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</si>
  <si>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</si>
  <si>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</si>
  <si>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</si>
  <si>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</si>
  <si>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</si>
  <si>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</si>
  <si>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</si>
  <si>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</si>
  <si>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</si>
  <si>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</si>
  <si>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</si>
  <si>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</si>
  <si>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</si>
  <si>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</si>
  <si>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</si>
  <si>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</si>
  <si>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</si>
  <si>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</si>
  <si>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</si>
  <si>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</si>
  <si>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</si>
  <si>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</si>
  <si>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</si>
  <si>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</si>
  <si>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</si>
  <si>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</si>
  <si>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</si>
  <si>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</si>
  <si>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</si>
  <si>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</si>
  <si>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</si>
  <si>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</si>
  <si>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</si>
  <si>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</si>
  <si>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</si>
  <si>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</si>
  <si>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</si>
  <si>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</si>
  <si>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</si>
  <si>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</si>
  <si>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</si>
  <si>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</si>
  <si>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</si>
  <si>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</si>
  <si>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</si>
  <si>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</si>
  <si>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</si>
  <si>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</si>
  <si>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</si>
  <si>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</si>
  <si>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</si>
  <si>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</si>
  <si>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</si>
  <si>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</si>
  <si>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</si>
  <si>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</si>
  <si>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</si>
  <si>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</si>
  <si>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</si>
  <si>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</si>
  <si>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60 min</t>
  </si>
  <si>
    <t>PCM-20251022-00002160</t>
  </si>
  <si>
    <t>PCM-20251022-00001878</t>
  </si>
  <si>
    <t xml:space="preserve">3G Flapping due to REC module issue,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</si>
</sst>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3" totalsRowShown="0" headerRowDxfId="64" dataDxfId="63" headerRowBorderDxfId="61" tableBorderDxfId="62">
  <autoFilter ref="A1:L11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289.98333483796159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9.4883461805584375</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11470</v>
      </c>
      <c r="E4" s="137" t="s">
        <v>38998</v>
      </c>
      <c r="F4" s="138"/>
      <c r="G4" s="139">
        <f ca="1">IFERROR(NOW()-F4,"")</f>
        <v>45952.93176053241</v>
      </c>
      <c r="H4" s="138">
        <v>45952.912627314814</v>
      </c>
      <c r="I4" s="136" t="str">
        <f>IFERROR(VLOOKUP(D4,DB!A:F,6,0),"")</f>
        <v>SCECO</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45952.93176053241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45952.93176053241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45952.93176053241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45952.93176053241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45952.93176053241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45952.93176053241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45952.93176053241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45952.93176053241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45952.93176053241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45952.93176053241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45952.93176053241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45952.93176053241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45952.93176053241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45952.93176053241</v>
      </c>
      <c r="H18" s="138"/>
      <c r="I18" s="136" t="str">
        <f>IFERROR(VLOOKUP(D18,DB!A:F,6,0),"")</f>
        <v/>
      </c>
      <c r="J18" s="136" t="str">
        <f>IFERROR(VLOOKUP(D18,DB!A:G,7,0),"")</f>
        <v/>
      </c>
      <c r="K18" s="140"/>
      <c r="L18" s="141" t="str">
        <f>IFERROR(VLOOKUP(D18,DB!A:I,9,0),"")</f>
        <v/>
      </c>
    </row>
    <row r="19" spans="1:12" ht="15" customHeight="1">
      <c r="A19" s="147"/>
      <c r="B19" s="148" t="str">
        <f>IFERROR(VLOOKUP(D19,DB!A:K,11,0),"")</f>
        <v/>
      </c>
      <c r="C19" s="148"/>
      <c r="D19" s="148"/>
      <c r="E19" s="149"/>
      <c r="F19" s="150"/>
      <c r="G19" s="151">
        <f ca="1">IFERROR(NOW()-F19,"")</f>
        <v>45952.93176053241</v>
      </c>
      <c r="H19" s="150"/>
      <c r="I19" s="148" t="str">
        <f>IFERROR(VLOOKUP(D19,DB!A:F,6,0),"")</f>
        <v/>
      </c>
      <c r="J19" s="148" t="str">
        <f>IFERROR(VLOOKUP(D19,DB!A:G,7,0),"")</f>
        <v/>
      </c>
      <c r="K19" s="152"/>
      <c r="L19" s="153" t="str">
        <f>IFERROR(VLOOKUP(D19,DB!A:I,9,0),"")</f>
        <v/>
      </c>
    </row>
    <row r="20" spans="1:12" ht="15" customHeight="1">
      <c r="A20" s="135"/>
      <c r="B20" s="136" t="str">
        <f>IFERROR(VLOOKUP(D20,DB!A:K,11,0),"")</f>
        <v/>
      </c>
      <c r="C20" s="136"/>
      <c r="D20" s="136"/>
      <c r="E20" s="137"/>
      <c r="F20" s="138"/>
      <c r="G20" s="139">
        <f ca="1">IFERROR(NOW()-F20,"")</f>
        <v>45952.93176053241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45952.93176053241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45952.93176053241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45952.93176053241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45952.93176053241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45952.93176053241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45952.93176053241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45952.93176053241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45952.93176053241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45952.93176053241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45952.93176053241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45952.93176053241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45952.93176053241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45952.93176053241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45952.93176053241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45952.93176053241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45952.93176053241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45952.93176053241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45952.93176053241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45952.93176053241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45952.93176053241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45952.93176053241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45952.93176053241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45952.93176053241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45952.93176053241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45952.93176053241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45952.93176053241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45952.93176053241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45952.93176053241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45952.93176053241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45952.93176053241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45952.93176053241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45952.93176053241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45952.93176053241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45952.93176053241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45952.93176053241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45952.93176053241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45952.93176053241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45952.93176053241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45952.93176053241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45952.93176053241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45952.93176053241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45952.93176053241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45952.93176053241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45952.93176053241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45952.93176053241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45952.93176053241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45952.93176053241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45952.93176053241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45952.93176053241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45952.93176053241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45952.93176053241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45952.93176053241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45952.93176053241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45952.93176053241</v>
      </c>
      <c r="H74" s="138"/>
      <c r="I74" s="136" t="str">
        <f>IFERROR(VLOOKUP(D74,DB!A:F,6,0),"")</f>
        <v/>
      </c>
      <c r="J74" s="136" t="str">
        <f>IFERROR(VLOOKUP(D74,DB!A:G,7,0),"")</f>
        <v/>
      </c>
      <c r="K74" s="140"/>
      <c r="L74" s="141" t="str">
        <f>IFERROR(VLOOKUP(D74,DB!A:I,9,0),"")</f>
        <v/>
      </c>
    </row>
    <row r="75" spans="1:12" ht="15" customHeight="1">
      <c r="A75" s="147"/>
      <c r="B75" s="148" t="str">
        <f>IFERROR(VLOOKUP(D75,DB!A:K,11,0),"")</f>
        <v/>
      </c>
      <c r="C75" s="148"/>
      <c r="D75" s="148"/>
      <c r="E75" s="149"/>
      <c r="F75" s="150"/>
      <c r="G75" s="151">
        <f ca="1">IFERROR(NOW()-F75,"")</f>
        <v>45952.93176053241</v>
      </c>
      <c r="H75" s="150"/>
      <c r="I75" s="148" t="str">
        <f>IFERROR(VLOOKUP(D75,DB!A:F,6,0),"")</f>
        <v/>
      </c>
      <c r="J75" s="148" t="str">
        <f>IFERROR(VLOOKUP(D75,DB!A:G,7,0),"")</f>
        <v/>
      </c>
      <c r="K75" s="152"/>
      <c r="L75" s="153" t="str">
        <f>IFERROR(VLOOKUP(D75,DB!A:I,9,0),"")</f>
        <v/>
      </c>
    </row>
  </sheetData>
  <customSheetViews>
    <customSheetView guid="{F6042A99-DD27-4453-835D-0834D95730CC}" filter="1" showAutoFilter="1">
      <pageMargins left="0" right="0" top="0" bottom="0" header="0" footer="0"/>
      <autoFilter ref="B1:M1" xr:uid="{4C9AA423-807F-47D1-8026-B14D52DF43C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127.93192256944894</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116" t="s">
        <v>38998</v>
      </c>
      <c r="F4" s="90">
        <v>45944.495775462965</v>
      </c>
      <c r="G4" s="118">
        <f ca="1">IFERROR(NOW()-F4,"-")</f>
        <v>8.4359850694454508</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45952.93176053241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45952.93176053241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45952.93176053241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45952.93176053241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45952.93176053241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45952.93176053241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45952.93176053241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45952.93176053241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45952.93176053241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45952.93176053241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45952.93176053241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45952.93176053241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45952.93176053241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45952.93176053241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45952.93176053241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45952.93176053241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45952.93176053241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45952.93176053241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45952.93176053241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45952.93176053241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45952.93176053241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45952.93176053241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45952.93176053241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45952.93176053241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45952.93176053241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45952.93176053241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45952.93176053241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45952.93176053241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45952.93176053241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45952.93176053241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45952.93176053241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45952.93176053241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45952.93176053241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45952.93176053241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45952.93176053241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45952.93176053241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45952.93176053241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45952.93176053241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45952.93176053241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45952.93176053241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45952.93176053241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45952.93176053241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45952.93176053241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45952.93176053241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45952.93176053241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45952.93176053241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45952.93176053241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45952.93176053241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45952.93176053241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45952.93176053241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45952.93176053241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45952.93176053241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45952.93176053241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45952.93176053241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45952.93176053241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45952.93176053241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3"/>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0" ca="1" si="0">IFERROR(NOW()-F2,"-")</f>
        <v>45952.931760763888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45952.931760763888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45952.931760763888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45952.931760763888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45952.931760763888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45952.931760763888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45952.931760763888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45952.931760763888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45952.931760763888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45952.931760763888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45952.931760763888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45952.931760763888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45952.931760763888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45952.931760763888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45952.931760763888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45952.931760763888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45952.931760763888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45952.931760763888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45952.931760763888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45952.931760763888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45952.931760763888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45952.931760763888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45952.931760763888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45952.931760763888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45952.931760763888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45952.931760763888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45952.931760763888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45952.931760763888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45952.931760763888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ref="G31:G94" ca="1" si="1">IFERROR(NOW()-F31,"-")</f>
        <v>45952.931760763888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45952.931760763888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45952.931760763888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45952.931760763888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45952.931760763888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45952.931760763888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45952.931760763888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45952.931760763888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45952.931760763888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45952.931760763888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45952.931760763888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45952.931760763888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45952.931760763888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45952.931760763888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45952.931760763888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45952.931760763888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45952.931760763888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45952.931760763888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45952.931760763888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45952.931760763888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45952.931760763888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45952.931760763888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45952.931760763888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45952.931760763888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45952.931760763888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45952.931760763888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45952.931760763888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45952.931760763888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45952.931760763888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45952.931760763888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45952.931760763888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45952.931760763888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45952.931760763888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45952.931760763888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45952.931760763888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45952.931760763888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45952.931760763888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45952.931760763888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45952.931760763888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45952.931760763888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45952.931760763888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45952.931760763888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45952.931760763888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45952.931760763888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45952.931760763888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45952.931760763888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45952.931760763888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45952.931760763888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45952.931760763888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45952.931760763888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45952.931760763888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45952.931760763888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45952.931760763888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45952.931760763888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45952.931760763888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45952.931760763888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45952.931760763888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45952.931760763888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45952.931760763888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45952.931760763888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45952.931760763888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45952.931760763888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45952.931760763888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45952.931760763888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ref="G95:G158" ca="1" si="2">IFERROR(NOW()-F95,"-")</f>
        <v>45952.931760763888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45952.931760763888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45952.931760763888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45952.931760763888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45952.931760763888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45952.931760763888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45952.931760763888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45952.931760763888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45952.931760763888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45952.931760763888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45952.931760763888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45952.931760763888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45952.931760763888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45952.931760763888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45952.931760763888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45952.931760763888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45952.931760763888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45952.931760763888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45952.931760763888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45952.931760763888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45952.931760763888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45952.931760763888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45952.931760763888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45952.931760763888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45952.931760763888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45952.931760763888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45952.931760763888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45952.931760763888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45952.931760763888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45952.931760763888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45952.931760763888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45952.931760763888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45952.931760763888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45952.931760763888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45952.931760763888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45952.931760763888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45952.931760763888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45952.931760763888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45952.931760763888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45952.931760763888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45952.931760763888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45952.931760763888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45952.931760763888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45952.931760763888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45952.931760763888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45952.931760763888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45952.931760763888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45952.931760763888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45952.931760763888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45952.931760763888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45952.931760763888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45952.931760763888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45952.931760763888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45952.931760763888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45952.931760763888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45952.931760763888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45952.931760763888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45952.931760763888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45952.931760763888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45952.931760763888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45952.931760763888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45952.931760763888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45952.931760763888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45952.931760763888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ref="G159:G222" ca="1" si="3">IFERROR(NOW()-F159,"-")</f>
        <v>45952.931760763888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45952.931760763888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45952.931760763888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45952.931760763888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45952.931760763888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45952.931760763888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45952.931760763888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45952.931760763888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45952.931760763888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45952.931760763888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45952.931760763888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45952.931760763888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45952.931760763888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45952.931760763888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45952.931760763888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45952.931760763888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45952.931760763888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45952.931760763888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45952.931760763888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45952.931760763888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45952.931760763888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45952.931760763888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45952.931760763888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45952.931760763888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45952.931760763888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45952.931760763888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45952.931760763888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45952.931760763888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45952.931760763888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45952.931760763888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45952.931760763888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45952.931760763888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45952.931760763888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45952.931760763888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45952.931760763888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45952.931760763888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45952.931760763888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45952.931760763888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45952.931760763888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45952.931760763888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45952.931760763888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45952.931760763888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45952.931760763888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45952.931760763888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45952.931760763888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45952.931760763888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45952.931760763888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45952.931760763888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45952.931760763888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45952.931760763888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45952.931760763888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45952.931760763888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45952.931760763888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45952.931760763888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45952.931760763888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45952.931760763888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45952.931760763888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45952.931760763888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45952.931760763888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45952.931760763888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45952.931760763888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45952.931760763888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45952.931760763888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45952.931760763888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ref="G223:G286" ca="1" si="4">IFERROR(NOW()-F223,"-")</f>
        <v>45952.931760763888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45952.931760763888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45952.931760763888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45952.931760763888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45952.931760763888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45952.931760763888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45952.931760763888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45952.931760763888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45952.931760763888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45952.931760763888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45952.931760763888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45952.931760763888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45952.931760763888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45952.931760763888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45952.931760763888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45952.931760763888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45952.931760763888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45952.931760763888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45952.931760763888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45952.931760763888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45952.931760763888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45952.931760763888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45952.931760763888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45952.931760763888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45952.931760763888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45952.931760763888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45952.931760763888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45952.931760763888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45952.931760763888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45952.931760763888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45952.931760763888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45952.931760763888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45952.931760763888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45952.931760763888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45952.931760763888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45952.931760763888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45952.931760763888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45952.931760763888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45952.931760763888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45952.931760763888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45952.931760763888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45952.931760763888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45952.931760763888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45952.931760763888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45952.931760763888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45952.931760763888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45952.931760763888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45952.931760763888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45952.931760763888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45952.931760763888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45952.931760763888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45952.931760763888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45952.931760763888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45952.931760763888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45952.931760763888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45952.931760763888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45952.931760763888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45952.931760763888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45952.931760763888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45952.931760763888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45952.931760763888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45952.931760763888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45952.931760763888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45952.931760763888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ref="G287:G350" ca="1" si="5">IFERROR(NOW()-F287,"-")</f>
        <v>45952.931760763888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45952.931760763888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45952.931760763888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45952.931760763888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45952.931760763888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45952.931760763888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45952.931760763888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45952.931760763888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45952.931760763888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45952.931760763888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45952.931760763888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45952.931760763888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45952.931760763888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45952.931760763888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45952.931760763888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45952.931760763888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45952.931760763888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45952.931760763888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45952.931760763888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45952.931760763888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45952.931760763888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45952.931760763888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45952.931760763888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45952.931760763888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45952.931760763888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45952.931760763888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45952.931760763888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45952.931760763888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45952.931760763888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45952.931760763888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45952.931760763888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45952.931760763888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45952.931760763888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45952.931760763888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45952.931760763888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45952.931760763888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45952.931760763888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45952.931760763888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45952.931760763888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45952.931760763888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45952.931760763888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45952.931760763888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45952.931760763888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45952.931760763888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45952.931760763888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45952.931760763888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45952.931760763888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45952.931760763888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45952.931760763888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45952.931760763888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45952.931760763888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45952.931760763888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45952.931760763888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45952.931760763888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45952.931760763888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45952.931760763888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45952.931760763888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45952.931760763888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45952.931760763888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45952.931760763888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45952.931760763888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45952.931760763888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45952.931760763888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45952.931760763888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ref="G351:G414" ca="1" si="6">IFERROR(NOW()-F351,"-")</f>
        <v>45952.931760763888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45952.931760763888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45952.931760763888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45952.931760763888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45952.931760763888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45952.931760763888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45952.931760763888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45952.931760763888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45952.931760763888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45952.931760763888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45952.931760763888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45952.931760763888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45952.931760763888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45952.931760763888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45952.931760763888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45952.931760763888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45952.931760763888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45952.931760763888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45952.931760763888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45952.931760763888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45952.931760763888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45952.931760763888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45952.931760763888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45952.931760763888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45952.931760763888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45952.931760763888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45952.931760763888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45952.931760763888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45952.931760763888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45952.931760763888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45952.931760763888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45952.931760763888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45952.931760763888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45952.931760763888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45952.931760763888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45952.931760763888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45952.931760763888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45952.931760763888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45952.931760763888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45952.931760763888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45952.931760763888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45952.931760763888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45952.931760763888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45952.931760763888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45952.931760763888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45952.931760763888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45952.931760763888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45952.931760763888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45952.931760763888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45952.931760763888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45952.931760763888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45952.931760763888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45952.931760763888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45952.931760763888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45952.931760763888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45952.931760763888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45952.931760763888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45952.931760763888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45952.931760763888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45952.931760763888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45952.931760763888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45952.931760763888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45952.931760763888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45952.931760763888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ref="G415:G478" ca="1" si="7">IFERROR(NOW()-F415,"-")</f>
        <v>45952.931760763888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45952.931760763888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45952.931760763888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45952.931760763888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45952.931760763888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45952.931760763888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45952.931760763888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45952.931760763888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45952.931760763888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45952.931760763888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45952.931760763888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45952.931760763888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45952.931760763888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45952.931760763888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45952.931760763888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45952.931760763888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45952.931760763888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45952.931760763888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45952.931760763888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45952.931760763888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45952.931760763888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45952.931760763888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45952.931760763888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45952.931760763888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45952.931760763888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45952.931760763888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45952.931760763888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45952.931760763888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45952.931760763888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45952.931760763888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45952.931760763888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45952.931760763888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45952.931760763888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45952.931760763888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45952.931760763888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45952.931760763888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45952.931760763888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45952.931760763888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45952.931760763888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45952.931760763888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45952.931760763888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45952.931760763888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45952.931760763888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45952.931760763888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45952.931760763888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45952.931760763888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45952.931760763888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45952.931760763888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45952.931760763888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45952.931760763888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45952.931760763888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45952.931760763888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45952.931760763888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45952.931760763888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45952.931760763888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45952.931760763888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45952.931760763888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45952.931760763888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45952.931760763888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45952.931760763888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45952.931760763888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45952.931760763888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45952.931760763888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45952.931760763888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ref="G479:G542" ca="1" si="8">IFERROR(NOW()-F479,"-")</f>
        <v>45952.931760763888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45952.931760763888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45952.931760763888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45952.931760763888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45952.931760763888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45952.931760763888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45952.931760763888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45952.931760763888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45952.931760763888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45952.931760763888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45952.931760763888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45952.931760763888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45952.931760763888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45952.931760763888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45952.931760763888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45952.931760763888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45952.931760763888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45952.931760763888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45952.931760763888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45952.931760763888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45952.931760763888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45952.931760763888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45952.931760763888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45952.931760763888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45952.931760763888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45952.931760763888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45952.931760763888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45952.931760763888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45952.931760763888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45952.931760763888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45952.931760763888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45952.931760763888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45952.931760763888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45952.931760763888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45952.931760763888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45952.931760763888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45952.931760763888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45952.931760763888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45952.931760763888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45952.931760763888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45952.931760763888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45952.931760763888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45952.931760763888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45952.931760763888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45952.931760763888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45952.931760763888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45952.931760763888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45952.931760763888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45952.931760763888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45952.931760763888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45952.931760763888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45952.931760763888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45952.931760763888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45952.931760763888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45952.931760763888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45952.931760763888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45952.931760763888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45952.931760763888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45952.931760763888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45952.931760763888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45952.931760763888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45952.931760763888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45952.931760763888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45952.931760763888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ref="G543:G606" ca="1" si="9">IFERROR(NOW()-F543,"-")</f>
        <v>45952.931760763888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45952.931760763888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45952.931760763888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45952.931760763888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45952.931760763888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45952.931760763888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45952.931760763888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45952.931760763888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45952.931760763888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45952.931760763888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45952.931760763888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45952.931760763888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45952.931760763888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45952.931760763888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45952.931760763888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45952.931760763888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45952.931760763888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45952.931760763888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45952.931760763888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45952.931760763888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45952.931760763888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45952.931760763888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45952.931760763888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45952.931760763888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45952.931760763888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45952.931760763888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45952.931760763888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45952.931760763888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45952.931760763888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45952.931760763888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45952.931760763888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45952.931760763888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45952.931760763888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45952.931760763888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45952.931760763888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45952.931760763888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45952.931760763888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45952.931760763888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45952.931760763888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45952.931760763888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45952.931760763888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45952.931760763888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45952.931760763888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45952.931760763888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45952.931760763888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45952.931760763888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45952.931760763888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45952.931760763888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45952.931760763888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45952.931760763888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45952.931760763888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45952.931760763888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45952.931760763888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45952.931760763888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45952.931760763888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45952.931760763888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45952.931760763888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45952.931760763888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45952.931760763888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45952.931760763888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45952.931760763888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45952.931760763888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45952.931760763888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45952.931760763888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ref="G607:G670" ca="1" si="10">IFERROR(NOW()-F607,"-")</f>
        <v>45952.931760763888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45952.931760763888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45952.931760763888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45952.931760763888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45952.931760763888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45952.931760763888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45952.931760763888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45952.931760763888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45952.931760763888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45952.931760763888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45952.931760763888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45952.931760763888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45952.931760763888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45952.931760763888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45952.931760763888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45952.931760763888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45952.931760763888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45952.931760763888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45952.931760763888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45952.931760763888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45952.931760763888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45952.931760763888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45952.931760763888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45952.931760763888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45952.931760763888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45952.931760763888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45952.931760763888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45952.931760763888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45952.931760763888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45952.931760763888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45952.931760763888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45952.931760763888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45952.931760763888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45952.931760763888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45952.931760763888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45952.931760763888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45952.931760763888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45952.931760763888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45952.931760763888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45952.931760763888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45952.931760763888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45952.931760763888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45952.931760763888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45952.931760763888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45952.931760763888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45952.931760763888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45952.931760763888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45952.931760763888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45952.931760763888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45952.931760763888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45952.931760763888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45952.931760763888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45952.931760763888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45952.931760763888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45952.931760763888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45952.931760763888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45952.931760763888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45952.931760763888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45952.931760763888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45952.931760763888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45952.931760763888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45952.931760763888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45952.931760763888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45952.931760763888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ref="G671:G734" ca="1" si="11">IFERROR(NOW()-F671,"-")</f>
        <v>45952.931760763888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45952.931760763888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45952.931760763888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45952.931760763888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45952.931760763888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45952.931760763888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45952.931760763888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45952.931760763888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45952.931760763888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45952.931760763888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45952.931760763888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45952.931760763888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45952.931760763888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45952.931760763888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45952.931760763888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45952.931760763888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45952.931760763888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45952.931760763888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45952.931760763888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45952.931760763888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45952.931760763888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45952.931760763888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45952.931760763888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45952.931760763888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45952.931760763888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45952.931760763888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45952.931760763888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45952.931760763888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45952.931760763888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45952.931760763888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45952.931760763888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45952.931760763888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45952.931760763888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45952.931760763888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45952.931760763888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45952.931760763888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45952.931760763888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45952.931760763888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45952.931760763888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45952.931760763888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45952.931760763888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45952.931760763888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45952.931760763888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45952.931760763888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45952.931760763888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45952.931760763888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45952.931760763888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45952.931760763888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45952.931760763888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45952.931760763888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45952.931760763888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45952.931760763888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45952.931760763888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45952.931760763888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45952.931760763888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45952.931760763888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45952.931760763888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45952.931760763888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45952.931760763888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45952.931760763888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45952.931760763888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45952.931760763888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45952.931760763888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45952.931760763888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ref="G735:G798" ca="1" si="12">IFERROR(NOW()-F735,"-")</f>
        <v>45952.931760763888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45952.931760763888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45952.931760763888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45952.931760763888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45952.931760763888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45952.931760763888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45952.931760763888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45952.931760763888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45952.931760763888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45952.931760763888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45952.931760763888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45952.931760763888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45952.931760763888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45952.931760763888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45952.931760763888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45952.931760763888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45952.931760763888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45952.931760763888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45952.931760763888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45952.931760763888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45952.931760763888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45952.931760763888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45952.931760763888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45952.931760763888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45952.931760763888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45952.931760763888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45952.931760763888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45952.931760763888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45952.931760763888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45952.931760763888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45952.931760763888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45952.931760763888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45952.931760763888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45952.931760763888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45952.931760763888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45952.931760763888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45952.931760763888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45952.931760763888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45952.931760763888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45952.931760763888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45952.931760763888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45952.931760763888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45952.931760763888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45952.931760763888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45952.931760763888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45952.931760763888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45952.931760763888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45952.931760763888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45952.931760763888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45952.931760763888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45952.931760763888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45952.931760763888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45952.931760763888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45952.931760763888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45952.931760763888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45952.931760763888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45952.931760763888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45952.931760763888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45952.931760763888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45952.931760763888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45952.931760763888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45952.931760763888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45952.931760763888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45952.931760763888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ref="G799:G862" ca="1" si="13">IFERROR(NOW()-F799,"-")</f>
        <v>45952.931760763888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45952.931760763888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45952.931760763888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45952.931760763888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45952.931760763888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45952.931760763888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45952.931760763888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45952.931760763888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45952.931760763888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45952.931760763888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45952.931760763888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45952.931760763888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45952.931760763888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45952.931760763888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45952.931760763888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45952.931760763888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45952.931760763888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45952.931760763888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45952.931760763888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45952.931760763888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45952.931760763888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45952.931760763888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45952.931760763888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45952.931760763888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45952.931760763888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45952.931760763888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45952.931760763888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45952.931760763888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45952.931760763888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45952.931760763888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45952.931760763888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45952.931760763888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45952.931760763888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45952.931760763888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45952.931760763888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45952.931760763888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45952.931760763888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45952.931760763888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45952.931760763888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45952.931760763888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45952.931760763888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45952.931760763888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45952.931760763888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45952.931760763888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45952.931760763888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45952.931760763888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45952.931760763888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45952.931760763888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45952.931760763888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45952.931760763888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45952.931760763888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45952.931760763888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45952.931760763888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45952.931760763888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45952.931760763888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45952.931760763888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45952.931760763888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45952.931760763888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45952.931760763888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45952.931760763888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45952.931760763888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45952.931760763888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45952.931760763888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45952.931760763888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ref="G863:G926" ca="1" si="14">IFERROR(NOW()-F863,"-")</f>
        <v>45952.931760763888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45952.931760763888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45952.931760763888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45952.931760763888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45952.931760763888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45952.931760763888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45952.931760763888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45952.931760763888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45952.931760763888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45952.931760763888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45952.931760763888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45952.931760763888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45952.931760763888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45952.931760763888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45952.931760763888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45952.931760763888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45952.931760763888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45952.931760763888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45952.931760763888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45952.931760763888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45952.931760763888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45952.931760763888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45952.931760763888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45952.931760763888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45952.931760763888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45952.931760763888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45952.931760763888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45952.931760763888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45952.931760763888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45952.931760763888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45952.931760763888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45952.931760763888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45952.931760763888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45952.931760763888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45952.931760763888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45952.931760763888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45952.931760763888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45952.931760763888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45952.931760763888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45952.931760763888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45952.931760763888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45952.931760763888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45952.931760763888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45952.931760763888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45952.931760763888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45952.931760763888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45952.931760763888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45952.931760763888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45952.931760763888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45952.931760763888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45952.931760763888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45952.931760763888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45952.931760763888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45952.931760763888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45952.931760763888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45952.931760763888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45952.931760763888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45952.931760763888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45952.931760763888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45952.931760763888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45952.931760763888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45952.931760763888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45952.931760763888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45952.931760763888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ref="G927:G990" ca="1" si="15">IFERROR(NOW()-F927,"-")</f>
        <v>45952.931760763888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45952.931760763888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45952.931760763888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45952.931760763888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45952.931760763888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45952.931760763888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45952.931760763888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45952.931760763888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45952.931760763888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45952.931760763888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45952.931760763888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45952.931760763888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45952.931760763888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45952.931760763888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45952.931760763888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45952.931760763888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45952.931760763888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45952.931760763888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45952.931760763888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45952.931760763888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45952.931760763888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45952.931760763888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45952.931760763888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45952.931760763888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45952.931760763888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45952.931760763888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45952.931760763888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45952.931760763888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45952.931760763888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45952.931760763888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45952.931760763888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45952.931760763888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45952.931760763888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45952.931760763888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45952.931760763888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45952.931760763888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45952.931760763888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45952.931760763888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45952.931760763888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45952.931760763888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45952.931760763888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45952.931760763888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45952.931760763888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45952.931760763888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45952.931760763888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45952.931760763888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45952.931760763888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45952.931760763888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45952.931760763888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45952.931760763888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45952.931760763888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45952.931760763888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45952.931760763888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45952.931760763888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45952.931760763888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45952.931760763888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45952.931760763888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45952.931760763888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45952.931760763888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45952.931760763888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45952.931760763888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45952.931760763888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45952.931760763888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45952.931760763888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ref="G991:G1054" ca="1" si="16">IFERROR(NOW()-F991,"-")</f>
        <v>45952.931760763888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45952.931760763888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45952.931760763888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45952.931760763888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45952.931760763888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45952.931760763888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45952.931760763888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45952.931760763888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45952.931760763888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45952.931760763888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45952.931760763888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45952.931760763888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45952.931760763888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45952.931760763888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45952.931760763888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45952.931760763888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45952.931760763888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45952.931760763888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45952.931760763888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45952.931760763888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45952.931760763888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45952.931760763888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45952.931760763888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45952.931760763888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45952.931760763888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45952.931760763888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45952.931760763888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45952.931760763888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45952.931760763888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45952.931760763888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45952.931760763888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45952.931760763888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45952.931760763888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45952.931760763888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45952.931760763888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45952.931760763888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45952.931760763888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45952.931760763888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45952.931760763888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45952.931760763888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45952.931760763888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45952.931760763888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45952.931760763888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45952.931760763888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45952.931760763888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45952.931760763888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45952.931760763888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45952.931760763888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45952.931760763888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45952.931760763888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45952.931760763888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45952.931760763888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45952.931760763888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45952.931760763888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45952.931760763888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45952.931760763888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45952.931760763888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45952.931760763888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45952.931760763888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45952.931760763888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45952.931760763888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45952.931760763888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45952.931760763888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45952.931760763888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ref="G1055:G1118" ca="1" si="17">IFERROR(NOW()-F1055,"-")</f>
        <v>45952.931760763888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45952.931760763888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45952.931760763888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45952.931760763888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45952.931760763888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45952.931760763888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45952.931760763888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45952.931760763888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45952.931760763888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45952.931760763888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45952.931760763888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45952.931760763888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45952.931760763888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45952.931760763888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45952.931760763888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45952.931760763888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45952.931760763888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45952.931760763888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45952.931760763888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45952.931760763888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45952.931760763888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45952.931760763888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45952.931760763888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45952.931760763888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45952.931760763888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45952.931760763888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45952.931760763888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45952.931760763888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45952.931760763888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45952.931760763888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45952.931760763888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45952.931760763888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45952.931760763888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45952.931760763888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45952.931760763888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45952.931760763888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45952.931760763888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45952.931760763888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45952.931760763888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45952.931760763888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45952.931760763888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45952.931760763888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45952.931760763888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45952.931760763888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45952.931760763888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45952.931760763888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45952.931760763888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45952.931760763888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45952.931760763888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45952.931760763888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45952.931760763888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45952.931760763888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45952.931760763888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45952.931760763888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45952.931760763888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45952.931760763888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45952.931760763888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45952.931760763888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45952.931760763888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45952.931760763888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45952.931760763888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45952.931760763888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45952.931760763888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45952.931760763888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ref="G1119:G1133" ca="1" si="18">IFERROR(NOW()-F1119,"-")</f>
        <v>45952.931760763888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45952.931760763888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45952.931760763888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45952.931760763888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45952.931760763888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45952.931760763888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45952.931760763888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45952.931760763888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45952.931760763888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45952.931760763888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45952.931760763888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45952.931760763888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45952.931760763888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45952.931760763888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45952.931760763888</v>
      </c>
      <c r="H1133" s="22"/>
      <c r="I1133" s="19" t="str">
        <f>IFERROR(VLOOKUP(D1133,DB!A:F,6,0),"")</f>
        <v/>
      </c>
      <c r="J1133" s="18" t="str">
        <f>IFERROR(VLOOKUP(D1133,DB!A:G,7,0),"")</f>
        <v/>
      </c>
      <c r="K1133" s="47"/>
      <c r="L1133" s="23" t="str">
        <f>IFERROR(VLOOKUP(D1133,DB!A:I,9,0),"")</f>
        <v/>
      </c>
    </row>
  </sheetData>
  <dataValidations count="2">
    <dataValidation allowBlank="1" showInputMessage="1" showErrorMessage="1" sqref="E1" xr:uid="{5914219A-CB83-432D-936A-CC0CB6F3982A}"/>
    <dataValidation type="list" allowBlank="1" showInputMessage="1" showErrorMessage="1" sqref="E2:E11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249.45104293981422</v>
      </c>
      <c r="H2" s="101">
        <v>45703.474768518521</v>
      </c>
      <c r="I2" s="98" t="str">
        <f>IFERROR(VLOOKUP(D2,DB!A:F,6,0),"")</f>
        <v>SCECO</v>
      </c>
      <c r="J2" s="98" t="str">
        <f>IFERROR(VLOOKUP(D2,DB!A:G,7,0),"")</f>
        <v>Dead</v>
      </c>
      <c r="K2" s="103" t="s">
        <v>39089</v>
      </c>
      <c r="L2" s="95" t="str">
        <f>IFERROR(VLOOKUP(D2,DB!A:I,9,0),"")</f>
        <v>Latis</v>
      </c>
    </row>
    <row r="3" spans="1:16" s="112" customFormat="1" ht="15" customHeight="1">
      <c r="A3" s="98" t="s">
        <v>39090</v>
      </c>
      <c r="B3" s="98" t="str">
        <f>IFERROR(VLOOKUP(D3,DB!A:K,11,0),"")</f>
        <v>R4</v>
      </c>
      <c r="C3" s="99">
        <v>2</v>
      </c>
      <c r="D3" s="95" t="s">
        <v>22468</v>
      </c>
      <c r="E3" s="100" t="s">
        <v>38998</v>
      </c>
      <c r="F3" s="101">
        <v>45952.85833333333</v>
      </c>
      <c r="G3" s="164">
        <f ca="1">IFERROR(NOW()-F3,"")</f>
        <v>7.3427199080470018E-2</v>
      </c>
      <c r="H3" s="101">
        <v>45952.920486111114</v>
      </c>
      <c r="I3" s="98" t="str">
        <f>IFERROR(VLOOKUP(D3,DB!A:F,6,0),"")</f>
        <v>Generator-SG</v>
      </c>
      <c r="J3" s="98" t="str">
        <f>IFERROR(VLOOKUP(D3,DB!A:G,7,0),"")</f>
        <v>Good</v>
      </c>
      <c r="K3" s="103" t="s">
        <v>39091</v>
      </c>
      <c r="L3" s="95" t="str">
        <f>IFERROR(VLOOKUP(D3,DB!A:I,9,0),"")</f>
        <v>Latis</v>
      </c>
    </row>
    <row r="4" spans="1:16" ht="15" customHeight="1">
      <c r="A4" s="121"/>
      <c r="B4" s="121" t="str">
        <f>IFERROR(VLOOKUP(D4,DB!A:K,11,0),"")</f>
        <v/>
      </c>
      <c r="C4" s="122"/>
      <c r="D4" s="95"/>
      <c r="E4" s="100"/>
      <c r="F4" s="125"/>
      <c r="G4" s="126">
        <f ca="1">IFERROR(NOW()-F4,"")</f>
        <v>45952.93176053241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45952.93176053241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45952.93176053241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45952.93176053241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45952.93176053241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45952.93176053241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45952.93176053241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45952.93176053241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45952.93176053241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45952.93176053241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45952.93176053241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45952.93176053241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45952.93176053241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45952.93176053241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45952.93176053241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45952.93176053241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45952.93176053241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45952.93176053241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45952.93176053241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45952.93176053241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45952.93176053241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45952.93176053241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45952.93176053241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45952.93176053241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45952.93176053241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45952.93176053241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45952.93176053241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45952.93176053241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45952.93176053241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45952.93176053241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45952.93176053241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45952.93176053241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45952.93176053241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45952.93176053241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45952.93176053241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45952.93176053241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45952.93176053241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45952.93176053241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45952.93176053241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45952.93176053241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45952.93176053241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45952.93176053241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45952.93176053241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45952.93176053241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45952.93176053241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45952.93176053241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45952.93176053241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45952.93176053241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45952.93176053241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45952.93176053241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45952.93176053241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45952.93176053241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45952.93176053241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45952.93176053241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45952.93176053241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45952.93176053241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45952.93176053241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45952.93176053241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45952.93176053241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45952.93176053241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45952.93176053241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45952.93176053241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45952.93176053241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45952.93176053241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45952.93176053241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45952.93176053241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45952.93176053241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45952.93176053241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45952.93176053241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45952.93176053241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45952.93176053241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45952.93176053241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45952.93176053241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45952.93176053241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45952.93176053241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45952.93176053241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45952.93176053241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45952.93176053241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45952.93176053241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45952.93176053241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45952.93176053241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45952.93176053241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45952.93176053241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45952.93176053241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45952.93176053241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45952.93176053241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45952.93176053241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45952.93176053241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45952.93176053241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45952.93176053241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45952.93176053241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45952.93176053241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45952.93176053241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45952.93176053241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45952.93176053241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45952.93176053241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45952.93176053241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45952.93176053241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45952.93176053241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45952.93176053241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45952.93176053241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45952.93176053241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45952.93176053241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45952.93176053241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45952.93176053241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45952.93176053241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45952.93176053241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45952.93176053241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45952.93176053241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45952.93176053241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45952.93176053241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45952.93176053241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45952.93176053241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45952.93176053241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45952.93176053241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45952.93176053241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45952.93176053241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45952.93176053241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45952.93176053241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45952.93176053241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45952.93176053241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45952.93176053241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45952.93176053241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45952.93176053241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45952.93176053241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45952.93176053241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45952.93176053241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45952.93176053241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45952.93176053241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45952.93176053241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45952.93176053241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45952.93176053241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45952.93176053241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45952.93176053241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45952.93176053241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45952.93176053241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45952.93176053241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45952.93176053241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45952.93176053241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45952.93176053241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45952.93176053241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45952.93176053241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45952.93176053241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45952.93176053241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45952.93176053241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45952.93176053241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45952.93176053241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45952.93176053241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45952.93176053241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45952.93176053241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45952.93176053241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45952.93176053241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45952.93176053241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45952.93176053241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45952.93176053241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45952.93176053241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45952.93176053241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45952.93176053241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45952.93176053241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45952.93176053241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45952.93176053241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45952.93176053241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45952.93176053241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45952.93176053241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45952.93176053241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45952.93176053241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45952.93176053241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45952.93176053241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45952.93176053241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45952.93176053241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45952.93176053241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45952.93176053241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45952.93176053241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45952.93176053241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45952.93176053241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45952.93176053241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45952.93176053241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45952.93176053241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45952.93176053241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45952.93176053241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45952.93176053241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45952.93176053241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45952.93176053241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45952.93176053241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45952.93176053241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45952.93176053241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45952.93176053241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45952.93176053241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45952.93176053241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45952.93176053241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45952.93176053241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45952.93176053241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45952.93176053241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45952.93176053241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45952.93176053241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45952.93176053241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45952.93176053241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45952.93176053241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45952.93176053241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45952.93176053241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45952.93176053241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45952.93176053241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45952.93176053241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45952.93176053241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45952.93176053241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45952.93176053241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45952.93176053241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45952.93176053241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45952.93176053241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45952.93176053241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45952.93176053241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45952.93176053241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45952.93176053241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45952.93176053241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45952.93176053241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45952.93176053241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45952.93176053241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45952.93176053241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45952.93176053241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45952.93176053241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45952.93176053241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45952.93176053241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45952.93176053241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45952.93176053241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45952.93176053241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45952.93176053241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45952.93176053241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45952.93176053241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45952.93176053241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45952.93176053241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45952.93176053241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45952.93176053241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45952.93176053241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45952.93176053241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45952.93176053241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45952.93176053241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45952.93176053241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45952.93176053241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45952.93176053241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45952.93176053241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45952.93176053241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45952.93176053241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45952.93176053241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45952.93176053241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45952.93176053241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45952.93176053241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45952.93176053241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45952.93176053241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45952.93176053241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45952.93176053241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45952.93176053241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45952.93176053241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45952.93176053241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45952.93176053241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45952.93176053241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45952.93176053241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45952.93176053241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45952.93176053241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45952.93176053241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45952.93176053241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45952.93176053241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45952.93176053241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45952.93176053241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45952.93176053241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45952.93176053241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45952.93176053241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45952.93176053241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45952.93176053241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45952.93176053241</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45952.93176053241</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61.099700347222097</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26.742883217593771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8.1601864583353745</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39081</v>
      </c>
      <c r="F5" s="155">
        <v>45948.661111111112</v>
      </c>
      <c r="G5" s="156">
        <f ca="1">IFERROR(NOW()-F5,"")</f>
        <v>4.2706494212980033</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35492</v>
      </c>
      <c r="E6" s="154" t="s">
        <v>38998</v>
      </c>
      <c r="F6" s="155">
        <v>45952.901608796295</v>
      </c>
      <c r="G6" s="156">
        <f ca="1">IFERROR(NOW()-F6,"")</f>
        <v>3.0151736114930827E-2</v>
      </c>
      <c r="H6" s="155">
        <v>45952.894421296296</v>
      </c>
      <c r="I6" s="154" t="str">
        <f>IFERROR(VLOOKUP(D6,DB!A:F,6,0),"")</f>
        <v>SCECO</v>
      </c>
      <c r="J6" s="154" t="str">
        <f>IFERROR(VLOOKUP(D6,DB!A:G,7,0),"")</f>
        <v>Dead</v>
      </c>
      <c r="K6" s="154" t="s">
        <v>39101</v>
      </c>
      <c r="L6" s="154" t="str">
        <f>IFERROR(VLOOKUP(D6,DB!A:I,9,0),"")</f>
        <v>Latis</v>
      </c>
    </row>
    <row r="7" spans="1:13" ht="15">
      <c r="A7" s="154" t="s">
        <v>39102</v>
      </c>
      <c r="B7" s="154" t="str">
        <f>IFERROR(VLOOKUP(D7,DB!A:K,11,0),"")</f>
        <v>R5</v>
      </c>
      <c r="C7" s="154">
        <v>1</v>
      </c>
      <c r="D7" s="154" t="s">
        <v>32319</v>
      </c>
      <c r="E7" s="154" t="s">
        <v>38998</v>
      </c>
      <c r="F7" s="155">
        <v>45952.917233796295</v>
      </c>
      <c r="G7" s="156">
        <f ca="1">IFERROR(NOW()-F7,"")</f>
        <v>1.4526736114930827E-2</v>
      </c>
      <c r="H7" s="155">
        <v>45952.911099537036</v>
      </c>
      <c r="I7" s="154" t="str">
        <f>IFERROR(VLOOKUP(D7,DB!A:F,6,0),"")</f>
        <v>Generator-SG</v>
      </c>
      <c r="J7" s="154" t="str">
        <f>IFERROR(VLOOKUP(D7,DB!A:G,7,0),"")</f>
        <v>Vandalized</v>
      </c>
      <c r="K7" s="154" t="s">
        <v>39101</v>
      </c>
      <c r="L7" s="154" t="str">
        <f>IFERROR(VLOOKUP(D7,DB!A:I,9,0),"")</f>
        <v>Latis</v>
      </c>
    </row>
    <row r="8" spans="1:13" ht="15">
      <c r="A8" s="161"/>
      <c r="B8" s="161" t="str">
        <f>IFERROR(VLOOKUP(D8,DB!A:K,11,0),"")</f>
        <v/>
      </c>
      <c r="C8" s="161"/>
      <c r="D8" s="161"/>
      <c r="E8" s="161"/>
      <c r="F8" s="162"/>
      <c r="G8" s="163">
        <f ca="1">IFERROR(NOW()-F8,"")</f>
        <v>45952.93176053241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45952.93176053241</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45952.93176053241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45952.93176053241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45952.93176053241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45952.93176053241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45952.93176053241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45952.93176053241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45952.93176053241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45952.93176053241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45952.93176053241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45952.93176053241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45952.93176053241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45952.93176053241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45952.93176053241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45952.93176053241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45952.93176053241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45952.93176053241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45952.93176053241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45952.93176053241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45952.93176053241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45952.93176053241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45952.93176053241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45952.93176053241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45952.93176053241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45952.93176053241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45952.93176053241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45952.93176053241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45952.93176053241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45952.93176053241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45952.93176053241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45952.93176053241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45952.93176053241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45952.93176053241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45952.93176053241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45952.93176053241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45952.93176053241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45952.93176053241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45952.93176053241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45952.93176053241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45952.93176053241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45952.93176053241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45952.93176053241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45952.93176053241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45952.93176053241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45952.93176053241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45952.93176053241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45952.93176053241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45952.93176053241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45952.93176053241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45952.93176053241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45952.93176053241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45952.93176053241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45952.93176053241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45952.93176053241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45952.93176053241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45952.93176053241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45952.93176053241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45952.93176053241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45952.93176053241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45952.93176053241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45952.93176053241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45952.93176053241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45952.93176053241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45952.93176053241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45952.93176053241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45952.93176053241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45952.93176053241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45952.93176053241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45952.93176053241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45952.93176053241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45952.93176053241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45952.93176053241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45952.93176053241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45952.93176053241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45952.93176053241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45952.93176053241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45952.93176053241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45952.93176053241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45952.93176053241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45952.93176053241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45952.93176053241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45952.93176053241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45952.93176053241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45952.93176053241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45952.93176053241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45952.93176053241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45952.93176053241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45952.93176053241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45952.93176053241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45952.93176053241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45952.93176053241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45952.93176053241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45952.93176053241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45952.93176053241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45952.93176053241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45952.93176053241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45952.93176053241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45952.93176053241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45952.93176053241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45952.93176053241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45952.93176053241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45952.93176053241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45952.93176053241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45952.93176053241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45952.93176053241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45952.93176053241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45952.93176053241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45952.93176053241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45952.93176053241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45952.93176053241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45952.93176053241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45952.93176053241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45952.93176053241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45952.93176053241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45952.93176053241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45952.93176053241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45952.93176053241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45952.93176053241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45952.93176053241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45952.93176053241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45952.93176053241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45952.93176053241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45952.93176053241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45952.93176053241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45952.93176053241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45952.93176053241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45952.93176053241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45952.93176053241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45952.93176053241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45952.93176053241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45952.93176053241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45952.93176053241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45952.93176053241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45952.93176053241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45952.93176053241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45952.93176053241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45952.93176053241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45952.93176053241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45952.93176053241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45952.93176053241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45952.93176053241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45952.93176053241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45952.93176053241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45952.93176053241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45952.93176053241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45952.93176053241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45952.93176053241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45952.93176053241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45952.93176053241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45952.93176053241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45952.93176053241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45952.93176053241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45952.93176053241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45952.93176053241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45952.93176053241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45952.93176053241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45952.93176053241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45952.93176053241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45952.93176053241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45952.93176053241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45952.93176053241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45952.93176053241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45952.93176053241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45952.93176053241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45952.93176053241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45952.93176053241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45952.93176053241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45952.93176053241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45952.93176053241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45952.93176053241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45952.93176053241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45952.93176053241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45952.93176053241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45952.93176053241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45952.93176053241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45952.93176053241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45952.93176053241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45952.93176053241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45952.93176053241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45952.93176053241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45952.93176053241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45952.93176053241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45952.93176053241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45952.93176053241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45952.93176053241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45952.93176053241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45952.93176053241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45952.93176053241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45952.93176053241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45952.93176053241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45952.93176053241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45952.93176053241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45952.93176053241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45952.93176053241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45952.93176053241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45952.93176053241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45952.93176053241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45952.93176053241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45952.93176053241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45952.93176053241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45952.93176053241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45952.93176053241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45952.93176053241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45952.93176053241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45952.93176053241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45952.93176053241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45952.93176053241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45952.93176053241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45952.93176053241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45952.93176053241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45952.93176053241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45952.93176053241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45952.93176053241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45952.93176053241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45952.93176053241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45952.93176053241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45952.93176053241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45952.93176053241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45952.93176053241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45952.93176053241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45952.93176053241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45952.93176053241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45952.93176053241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45952.93176053241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45952.93176053241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45952.93176053241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45952.93176053241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45952.93176053241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45952.93176053241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45952.93176053241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45952.93176053241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45952.93176053241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45952.93176053241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45952.93176053241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45952.93176053241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45952.93176053241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45952.93176053241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45952.93176053241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45952.93176053241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45952.93176053241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45952.93176053241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45952.93176053241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45952.93176053241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45952.93176053241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45952.93176053241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45952.93176053241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45952.93176053241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45952.93176053241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45952.93176053241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45952.93176053241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45952.93176053241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45952.93176053241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45952.93176053241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45952.93176053241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45952.93176053241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45952.93176053241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45952.93176053241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45952.93176053241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45952.93176053241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45952.93176053241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45952.93176053241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45952.93176053241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45952.93176053241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45952.93176053241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45952.93176053241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45952.93176053241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45952.93176053241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45952.93176053241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45952.93176053241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45952.93176053241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45952.93176053241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45952.93176053241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45952.93176053241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45952.93176053241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45952.93176053241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45952.93176053241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45952.93176053241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45952.93176053241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45952.93176053241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45952.93176053241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45952.93176053241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45952.93176053241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45952.93176053241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45952.93176053241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45952.93176053241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45952.93176053241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45952.93176053241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45952.93176053241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45952.93176053241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45952.93176053241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45952.93176053241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45952.93176053241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45952.93176053241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45952.93176053241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45952.93176053241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45952.93176053241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45952.93176053241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45952.93176053241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45952.93176053241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45952.93176053241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45952.93176053241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45952.93176053241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45952.93176053241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45952.93176053241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45952.93176053241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45952.93176053241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45952.93176053241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45952.93176053241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45952.93176053241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45952.93176053241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45952.93176053241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45952.93176053241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45952.93176053241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45952.93176053241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45952.93176053241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45952.93176053241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45952.93176053241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45952.93176053241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45952.93176053241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45952.93176053241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45952.93176053241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45952.93176053241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45952.93176053241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45952.93176053241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45952.93176053241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45952.93176053241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45952.93176053241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45952.93176053241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45952.93176053241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45952.93176053241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45952.93176053241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45952.93176053241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45952.93176053241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45952.93176053241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45952.93176053241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45952.93176053241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45952.93176053241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45952.93176053241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45952.93176053241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45952.93176053241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45952.93176053241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45952.93176053241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45952.93176053241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45952.93176053241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45952.93176053241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45952.93176053241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45952.93176053241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45952.93176053241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45952.93176053241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45952.93176053241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45952.93176053241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45952.93176053241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45952.93176053241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45952.93176053241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45952.93176053241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45952.93176053241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45952.93176053241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45952.93176053241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45952.93176053241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45952.93176053241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45952.93176053241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45952.93176053241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45952.93176053241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45952.93176053241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45952.93176053241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45952.93176053241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45952.93176053241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45952.93176053241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45952.93176053241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45952.93176053241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45952.93176053241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45952.93176053241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45952.93176053241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45952.93176053241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45952.93176053241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45952.93176053241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45952.93176053241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45952.93176053241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45952.93176053241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45952.93176053241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45952.93176053241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45952.93176053241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45952.93176053241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45952.93176053241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45952.93176053241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45952.93176053241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45952.93176053241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45952.93176053241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45952.93176053241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45952.93176053241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45952.93176053241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45952.93176053241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45952.93176053241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45952.93176053241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45952.93176053241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45952.93176053241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45952.93176053241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45952.93176053241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45952.93176053241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45952.93176053241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45952.93176053241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45952.93176053241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45952.93176053241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45952.93176053241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45952.93176053241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45952.93176053241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45952.93176053241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45952.93176053241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45952.93176053241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45952.93176053241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45952.93176053241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45952.93176053241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45952.93176053241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45952.93176053241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45952.93176053241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45952.93176053241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45952.93176053241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45952.93176053241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45952.93176053241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45952.93176053241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45952.93176053241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45952.93176053241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45952.93176053241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45952.93176053241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45952.93176053241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45952.93176053241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45952.93176053241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45952.93176053241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45952.93176053241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45952.93176053241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45952.93176053241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45952.93176053241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45952.93176053241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45952.93176053241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45952.93176053241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45952.93176053241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45952.93176053241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45952.93176053241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45952.93176053241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45952.93176053241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45952.93176053241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45952.93176053241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45952.93176053241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45952.93176053241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45952.93176053241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45952.93176053241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45952.93176053241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45952.93176053241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45952.93176053241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45952.93176053241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45952.93176053241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45952.93176053241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45952.93176053241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45952.93176053241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45952.93176053241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45952.93176053241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45952.93176053241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45952.93176053241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45952.93176053241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45952.93176053241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45952.93176053241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45952.93176053241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45952.93176053241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45952.93176053241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45952.93176053241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45952.93176053241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45952.93176053241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45952.93176053241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45952.93176053241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45952.93176053241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45952.93176053241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45952.93176053241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45952.93176053241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45952.93176053241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45952.93176053241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45952.93176053241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45952.93176053241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45952.93176053241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45952.93176053241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45952.93176053241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45952.93176053241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45952.93176053241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45952.93176053241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45952.93176053241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45952.93176053241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45952.93176053241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45952.93176053241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45952.93176053241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45952.93176053241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45952.93176053241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45952.93176053241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45952.93176053241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45952.93176053241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45952.93176053241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45952.93176053241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45952.93176053241</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6" t="s">
        <v>33141</v>
      </c>
      <c r="E2" s="108" t="s">
        <v>38998</v>
      </c>
      <c r="F2" s="109">
        <v>45952.768622685187</v>
      </c>
      <c r="G2" s="78">
        <f ca="1">IFERROR(NOW()-F2,"-")</f>
        <v>0.16313784722296987</v>
      </c>
      <c r="H2" s="109">
        <v>45952.835578703707</v>
      </c>
      <c r="I2" s="105" t="str">
        <f>IFERROR(VLOOKUP(D2,DB!A:F,6,0),"")</f>
        <v>SCECO+STB</v>
      </c>
      <c r="J2" s="104" t="str">
        <f>IFERROR(VLOOKUP(D2,DB!A:G,7,0),"")</f>
        <v>Good</v>
      </c>
      <c r="K2" s="110" t="s">
        <v>39104</v>
      </c>
      <c r="L2" s="111" t="str">
        <f>IFERROR(VLOOKUP(D2,DB!A:I,9,0),"")</f>
        <v>Latis</v>
      </c>
    </row>
    <row r="3" spans="1:16383" ht="31.5" customHeight="1">
      <c r="A3" s="106"/>
      <c r="B3" s="105" t="str">
        <f>IFERROR(VLOOKUP(D3,DB!A:K,11,0),"")</f>
        <v/>
      </c>
      <c r="C3" s="107"/>
      <c r="D3" s="105"/>
      <c r="E3" s="108"/>
      <c r="F3" s="109"/>
      <c r="G3" s="78">
        <f ca="1">IFERROR(NOW()-F3,"-")</f>
        <v>45952.93176053241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45952.93176053241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45952.93176053241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45952.93176053241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45952.93176053241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45952.93176053241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45952.93176053241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45952.93176053241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45952.93176053241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45952.93176053241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45952.93176053241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45952.93176053241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45952.93176053241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45952.93176053241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45952.93176053241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45952.93176053241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45952.93176053241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45952.93176053241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45952.93176053241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45952.93176053241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45952.93176053241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45952.93176053241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45952.93176053241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45952.93176053241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45952.93176053241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45952.93176053241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45952.93176053241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45952.93176053241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45952.93176053241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45952.93176053241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45952.93176053241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45952.93176053241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45952.93176053241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45952.93176053241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45952.93176053241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45952.93176053241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45952.93176053241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45952.93176053241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45952.93176053241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45952.93176053241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45952.93176053241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45952.93176053241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45952.93176053241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45952.93176053241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45952.93176053241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45952.93176053241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45952.93176053241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45952.93176053241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45952.93176053241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45952.93176053241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45952.93176053241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45952.93176053241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45952.93176053241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45952.93176053241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45952.93176053241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45952.93176053241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45952.93176053241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45952.93176053241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45952.93176053241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45952.93176053241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45952.93176053241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45952.93176053241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45952.93176053241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45952.93176053241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45952.93176053241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45952.93176053241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45952.93176053241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45952.93176053241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45952.93176053241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45952.93176053241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45952.93176053241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45952.93176053241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45952.93176053241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45952.93176053241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45952.93176053241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45952.93176053241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45952.93176053241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45952.93176053241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45952.93176053241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45952.93176053241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45952.93176053241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45952.93176053241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45952.93176053241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45952.93176053241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45952.93176053241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45952.93176053241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45952.93176053241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45952.93176053241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45952.93176053241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45952.93176053241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45952.93176053241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45952.93176053241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45952.93176053241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45952.93176053241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45952.93176053241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45952.93176053241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45952.93176053241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45952.93176053241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45952.93176053241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45952.93176053241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45952.93176053241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45952.93176053241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45952.93176053241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45952.93176053241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45952.93176053241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45952.93176053241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45952.93176053241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45952.93176053241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45952.93176053241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45952.93176053241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45952.93176053241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45952.93176053241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45952.93176053241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45952.93176053241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45952.93176053241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45952.93176053241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45952.93176053241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45952.93176053241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45952.93176053241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45952.93176053241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45952.93176053241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45952.93176053241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45952.93176053241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45952.93176053241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45952.93176053241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45952.93176053241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45952.93176053241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45952.93176053241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45952.93176053241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45952.93176053241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45952.93176053241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45952.93176053241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45952.93176053241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45952.93176053241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45952.93176053241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45952.93176053241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45952.93176053241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45952.93176053241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45952.93176053241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45952.93176053241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45952.93176053241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45952.93176053241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45952.93176053241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45952.93176053241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45952.93176053241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45952.93176053241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45952.93176053241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45952.93176053241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45952.93176053241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45952.93176053241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45952.93176053241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45952.93176053241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45952.93176053241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45952.93176053241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45952.93176053241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45952.93176053241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45952.93176053241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45952.93176053241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45952.93176053241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45952.93176053241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45952.93176053241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45952.93176053241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45952.93176053241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45952.93176053241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45952.93176053241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45952.93176053241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45952.93176053241</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2025-10-22T19:22:39Z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