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40" documentId="13_ncr:1_{F6CB121F-512D-4AA6-A0C1-0FB36C537598}" xr6:coauthVersionLast="47" xr6:coauthVersionMax="47" xr10:uidLastSave="{B0C69B87-D08D-49ED-A187-12265EDE4D23}"/>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<sst xmlns="http://schemas.openxmlformats.org/spreadsheetml/2006/main" count="178592" uniqueCount="39080">
  <si>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</si>
  <si>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</si>
  <si>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</si>
  <si>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</si>
  <si>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</si>
  <si>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</si>
  <si>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</si>
  <si>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</si>
  <si>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</si>
  <si>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</si>
  <si>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</si>
  <si>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</si>
  <si>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</si>
  <si>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</si>
  <si>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</si>
  <si>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</si>
  <si>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</si>
  <si>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</si>
  <si>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</si>
  <si>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</si>
  <si>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</si>
  <si>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</si>
  <si>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</si>
  <si>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</si>
  <si>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</si>
  <si>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</si>
  <si>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</si>
  <si>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</si>
  <si>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</si>
  <si>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</si>
  <si>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</si>
  <si>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</si>
  <si>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</si>
  <si>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</si>
  <si>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</si>
  <si>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</si>
  <si>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</si>
  <si>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</si>
  <si>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</si>
  <si>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</si>
  <si>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</si>
  <si>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</si>
  <si>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</si>
  <si>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</si>
  <si>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</si>
  <si>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</si>
  <si>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</si>
  <si>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</si>
  <si>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</si>
  <si>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</si>
  <si>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</si>
  <si>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</si>
  <si>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</si>
  <si>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</si>
  <si>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</si>
  <si>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</si>
  <si>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</si>
  <si>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</si>
  <si>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</si>
  <si>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</si>
  <si>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</si>
  <si>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</si>
  <si>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</si>
  <si>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</si>
  <si>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</si>
  <si>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</si>
  <si>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</si>
  <si>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</si>
  <si>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</si>
  <si>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</si>
  <si>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</si>
  <si>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</si>
  <si>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</si>
  <si>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</si>
  <si>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</si>
  <si>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</si>
  <si>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</si>
  <si>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</si>
  <si>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</si>
  <si>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</si>
  <si>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</si>
  <si>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</si>
  <si>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</si>
  <si>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</si>
  <si>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</si>
  <si>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</si>
  <si>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</si>
  <si>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</si>
  <si>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</si>
  <si>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</si>
  <si>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</si>
  <si>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</si>
  <si>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</si>
  <si>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</si>
  <si>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</si>
  <si>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</si>
  <si>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</si>
  <si>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</si>
  <si>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</si>
  <si>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</si>
  <si>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</si>
  <si>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</si>
  <si>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</si>
  <si>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</si>
  <si>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</si>
  <si>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</si>
  <si>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</si>
  <si>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</si>
  <si>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</si>
  <si>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</si>
  <si>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</si>
  <si>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</si>
  <si>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</si>
  <si>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</si>
  <si>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</si>
  <si>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</si>
  <si>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</si>
  <si>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</si>
  <si>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</si>
  <si>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</si>
  <si>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</si>
  <si>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</si>
  <si>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</si>
  <si>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</si>
  <si>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</si>
  <si>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</si>
  <si>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</si>
  <si>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</si>
  <si>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</si>
  <si>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</si>
  <si>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</si>
  <si>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</si>
  <si>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</si>
  <si>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</si>
  <si>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</si>
  <si>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</si>
  <si>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</si>
  <si>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</si>
  <si>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</si>
  <si>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</si>
  <si>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</si>
  <si>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</si>
  <si>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</si>
  <si>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</si>
  <si>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</si>
  <si>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</si>
  <si>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</si>
  <si>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</si>
  <si>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</si>
  <si>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</si>
  <si>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</si>
  <si>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</si>
  <si>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</si>
  <si>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</si>
  <si>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</si>
  <si>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</si>
  <si>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</si>
  <si>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</si>
  <si>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</si>
  <si>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</si>
  <si>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</si>
  <si>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</si>
  <si>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</si>
  <si>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</si>
  <si>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</si>
  <si>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</si>
  <si>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</si>
  <si>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</si>
  <si>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</si>
  <si>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</si>
  <si>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</si>
  <si>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</si>
  <si>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</si>
  <si>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</si>
  <si>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</si>
  <si>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</si>
  <si>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</si>
  <si>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</si>
  <si>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</si>
  <si>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</si>
  <si>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</si>
  <si>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</si>
  <si>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</si>
  <si>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</si>
  <si>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</si>
  <si>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</si>
  <si>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</si>
  <si>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</si>
  <si>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</si>
  <si>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</si>
  <si>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</si>
  <si>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</si>
  <si>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</si>
  <si>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</si>
  <si>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</si>
  <si>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</si>
  <si>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</si>
  <si>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</si>
  <si>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</si>
  <si>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</si>
  <si>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</si>
  <si>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</si>
  <si>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</si>
  <si>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</si>
  <si>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</si>
  <si>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</si>
  <si>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</si>
  <si>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</si>
  <si>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</si>
  <si>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</si>
  <si>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</si>
  <si>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</si>
  <si>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</si>
  <si>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</si>
  <si>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</si>
  <si>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</si>
  <si>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</si>
  <si>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</si>
  <si>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</si>
  <si>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</si>
  <si>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</si>
  <si>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</si>
  <si>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</si>
  <si>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</si>
  <si>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</si>
  <si>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</si>
  <si>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</si>
  <si>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</si>
  <si>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</si>
  <si>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</si>
  <si>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</si>
  <si>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</si>
  <si>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</si>
  <si>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</si>
  <si>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</si>
  <si>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</si>
  <si>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</si>
  <si>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</si>
  <si>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</si>
  <si>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</si>
  <si>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</si>
  <si>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</si>
  <si>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</si>
  <si>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</si>
  <si>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</si>
  <si>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</si>
  <si>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</si>
  <si>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</si>
  <si>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</si>
  <si>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</si>
  <si>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</si>
  <si>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</si>
  <si>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</si>
  <si>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</si>
  <si>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</si>
  <si>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</si>
  <si>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</si>
  <si>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</si>
  <si>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</si>
  <si>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</si>
  <si>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</si>
  <si>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</si>
  <si>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</si>
  <si>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</si>
  <si>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</si>
  <si>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</si>
  <si>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</si>
  <si>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</si>
  <si>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</si>
  <si>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</si>
  <si>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</si>
  <si>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</si>
  <si>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</si>
  <si>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</si>
  <si>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</si>
  <si>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</si>
  <si>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</si>
  <si>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</si>
  <si>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</si>
  <si>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</si>
  <si>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</si>
  <si>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</si>
  <si>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</si>
  <si>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</si>
  <si>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</si>
  <si>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</si>
  <si>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</si>
  <si>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</si>
  <si>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</si>
  <si>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</si>
  <si>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</si>
  <si>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</si>
  <si>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</si>
  <si>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</si>
  <si>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</si>
  <si>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</si>
  <si>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</si>
  <si>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</si>
  <si>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</si>
  <si>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</si>
  <si>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</si>
  <si>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</si>
  <si>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</si>
  <si>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</si>
  <si>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</si>
  <si>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</si>
  <si>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</si>
  <si>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</si>
  <si>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</si>
  <si>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</si>
  <si>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</si>
  <si>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</si>
  <si>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</si>
  <si>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</si>
  <si>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</si>
  <si>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</si>
  <si>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</si>
  <si>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</si>
  <si>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</si>
  <si>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</si>
  <si>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</si>
  <si>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</si>
  <si>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</si>
  <si>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</si>
  <si>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</si>
  <si>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</si>
  <si>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</si>
  <si>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</si>
  <si>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</si>
  <si>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</si>
  <si>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</si>
  <si>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</si>
  <si>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</si>
  <si>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</si>
  <si>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</si>
  <si>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</si>
  <si>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</si>
  <si>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</si>
  <si>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</si>
  <si>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</si>
  <si>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</si>
  <si>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</si>
  <si>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</si>
  <si>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</si>
  <si>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</si>
  <si>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</si>
  <si>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</si>
  <si>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</si>
  <si>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</si>
  <si>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</si>
  <si>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</si>
  <si>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</si>
  <si>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</si>
  <si>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</si>
  <si>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</si>
  <si>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</si>
  <si>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</si>
  <si>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</si>
  <si>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</si>
  <si>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</si>
  <si>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</si>
  <si>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</si>
  <si>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</si>
  <si>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</si>
  <si>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</si>
  <si>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</si>
  <si>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</si>
  <si>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</si>
  <si>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</si>
  <si>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</si>
  <si>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</si>
  <si>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</si>
  <si>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</si>
  <si>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</si>
  <si>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</si>
  <si>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</si>
  <si>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</si>
  <si>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</si>
  <si>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</si>
  <si>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</si>
  <si>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</si>
  <si>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</si>
  <si>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</si>
  <si>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</si>
  <si>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</si>
  <si>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</si>
  <si>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</si>
  <si>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</si>
  <si>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</si>
  <si>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</si>
  <si>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</si>
  <si>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</si>
  <si>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</si>
  <si>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</si>
  <si>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</si>
  <si>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</si>
  <si>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</si>
  <si>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</si>
  <si>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</si>
  <si>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</si>
  <si>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</si>
  <si>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</si>
  <si>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</si>
  <si>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</si>
  <si>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</si>
  <si>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</si>
  <si>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</si>
  <si>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</si>
  <si>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</si>
  <si>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</si>
  <si>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</si>
  <si>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</si>
  <si>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</si>
  <si>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</si>
  <si>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</si>
  <si>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</si>
  <si>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</si>
  <si>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</si>
  <si>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</si>
  <si>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</si>
  <si>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</si>
  <si>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</si>
  <si>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</si>
  <si>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</si>
  <si>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</si>
  <si>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</si>
  <si>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</si>
  <si>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</si>
  <si>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</si>
  <si>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</si>
  <si>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</si>
  <si>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</si>
  <si>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</si>
  <si>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</si>
  <si>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</si>
  <si>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</si>
  <si>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</si>
  <si>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</si>
  <si>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</si>
  <si>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</si>
  <si>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</si>
  <si>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</si>
  <si>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</si>
  <si>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</si>
  <si>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</si>
  <si>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</si>
  <si>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</si>
  <si>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</si>
  <si>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</si>
  <si>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</si>
  <si>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</si>
  <si>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</si>
  <si>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</si>
  <si>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</si>
  <si>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</si>
  <si>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</si>
  <si>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</si>
  <si>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</si>
  <si>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</si>
  <si>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</si>
  <si>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</si>
  <si>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</si>
  <si>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</si>
  <si>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</si>
  <si>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</si>
  <si>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</si>
  <si>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</si>
  <si>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</si>
  <si>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</si>
  <si>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</si>
  <si>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</si>
  <si>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</si>
  <si>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</si>
  <si>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</si>
  <si>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</si>
  <si>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</si>
  <si>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</si>
  <si>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</si>
  <si>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</si>
  <si>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</si>
  <si>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</si>
  <si>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</si>
  <si>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</si>
  <si>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</si>
  <si>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</si>
  <si>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</si>
  <si>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</si>
  <si>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</si>
  <si>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</si>
  <si>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</si>
  <si>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</si>
  <si>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</si>
  <si>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</si>
  <si>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</si>
  <si>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</si>
  <si>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</si>
  <si>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</si>
  <si>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</si>
  <si>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</si>
  <si>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</si>
  <si>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</si>
  <si>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</si>
  <si>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</si>
  <si>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</si>
  <si>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</si>
  <si>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</si>
  <si>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</si>
  <si>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</si>
  <si>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</si>
  <si>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</si>
  <si>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</si>
  <si>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</si>
  <si>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</si>
  <si>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</si>
  <si>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</si>
  <si>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</si>
  <si>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</si>
  <si>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</si>
  <si>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</si>
  <si>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</si>
  <si>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</si>
  <si>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</si>
  <si>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</si>
  <si>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</si>
  <si>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</si>
  <si>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</si>
  <si>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</si>
  <si>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</si>
  <si>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</si>
  <si>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</si>
  <si>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</si>
  <si>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</si>
  <si>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</si>
  <si>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</si>
  <si>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</si>
  <si>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</si>
  <si>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</si>
  <si>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</si>
  <si>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</si>
  <si>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</si>
  <si>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</si>
  <si>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</si>
  <si>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</si>
  <si>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</si>
  <si>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</si>
  <si>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</si>
  <si>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</si>
  <si>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</si>
  <si>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</si>
  <si>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</si>
  <si>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</si>
  <si>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</si>
  <si>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</si>
  <si>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</si>
  <si>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</si>
  <si>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</si>
  <si>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</si>
  <si>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</si>
  <si>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</si>
  <si>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</si>
  <si>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</si>
  <si>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</si>
  <si>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</si>
  <si>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</si>
  <si>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</si>
  <si>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</si>
  <si>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</si>
  <si>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</si>
  <si>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</si>
  <si>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</si>
  <si>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</si>
  <si>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</si>
  <si>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</si>
  <si>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</si>
  <si>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</si>
  <si>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</si>
  <si>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</si>
  <si>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</si>
  <si>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</si>
  <si>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</si>
  <si>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</si>
  <si>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</si>
  <si>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</si>
  <si>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</si>
  <si>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</si>
  <si>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</si>
  <si>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</si>
  <si>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</si>
  <si>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</si>
  <si>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</si>
  <si>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</si>
  <si>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</si>
  <si>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</si>
  <si>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</si>
  <si>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</si>
  <si>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</si>
  <si>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</si>
  <si>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</si>
  <si>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</si>
  <si>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</si>
  <si>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</si>
  <si>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</si>
  <si>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</si>
  <si>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</si>
  <si>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</si>
  <si>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</si>
  <si>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</si>
  <si>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</si>
  <si>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</si>
  <si>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</si>
  <si>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</si>
  <si>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</si>
  <si>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</si>
  <si>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</si>
  <si>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</si>
  <si>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</si>
  <si>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</si>
  <si>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</si>
  <si>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</si>
  <si>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</si>
  <si>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</si>
  <si>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</si>
  <si>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</si>
  <si>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</si>
  <si>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</si>
  <si>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</si>
  <si>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</si>
  <si>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</si>
  <si>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</si>
  <si>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</si>
  <si>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</si>
  <si>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</si>
  <si>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</si>
  <si>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</si>
  <si>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</si>
  <si>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</si>
  <si>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</si>
  <si>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</si>
  <si>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</si>
  <si>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</si>
  <si>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</si>
  <si>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</si>
  <si>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</si>
  <si>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</si>
  <si>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</si>
  <si>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</si>
  <si>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</si>
  <si>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</si>
  <si>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</si>
  <si>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</si>
  <si>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</si>
  <si>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</si>
  <si>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</si>
  <si>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</si>
  <si>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</si>
  <si>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</si>
  <si>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</si>
  <si>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</si>
  <si>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</si>
  <si>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</si>
  <si>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</si>
  <si>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</si>
  <si>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</si>
  <si>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</si>
  <si>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</si>
  <si>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</si>
  <si>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</si>
  <si>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</si>
  <si>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</si>
  <si>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</si>
  <si>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</si>
  <si>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</si>
  <si>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</si>
  <si>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</si>
  <si>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</si>
  <si>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</si>
  <si>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</si>
  <si>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</si>
  <si>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</si>
  <si>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</si>
  <si>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</si>
  <si>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</si>
  <si>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</si>
  <si>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</si>
  <si>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</si>
  <si>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</si>
  <si>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</si>
  <si>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</si>
  <si>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</si>
  <si>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</si>
  <si>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</si>
  <si>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</si>
  <si>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</si>
  <si>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</si>
  <si>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</si>
  <si>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</si>
  <si>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</si>
  <si>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</si>
  <si>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</si>
  <si>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</si>
  <si>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</si>
  <si>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</si>
  <si>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</si>
  <si>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</si>
  <si>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</si>
  <si>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</si>
  <si>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</si>
  <si>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</si>
  <si>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</si>
  <si>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</si>
  <si>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</si>
  <si>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</si>
  <si>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</si>
  <si>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</si>
  <si>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</si>
  <si>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</si>
  <si>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</si>
  <si>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</si>
  <si>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</si>
  <si>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</si>
  <si>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</si>
  <si>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</si>
  <si>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</si>
  <si>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</si>
  <si>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</si>
  <si>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</si>
  <si>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</si>
  <si>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</si>
  <si>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</si>
  <si>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</si>
  <si>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</si>
  <si>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</si>
  <si>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</si>
  <si>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</si>
  <si>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</si>
  <si>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</si>
  <si>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</si>
  <si>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</si>
  <si>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</si>
  <si>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</si>
  <si>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</si>
  <si>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</si>
  <si>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</si>
  <si>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</si>
  <si>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</si>
  <si>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</si>
  <si>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</si>
  <si>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</si>
  <si>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</si>
  <si>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</si>
  <si>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</si>
  <si>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</si>
  <si>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</si>
  <si>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</si>
  <si>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</si>
  <si>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</si>
  <si>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</si>
  <si>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</si>
  <si>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</si>
  <si>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</si>
  <si>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</si>
  <si>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</si>
  <si>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</si>
  <si>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</si>
  <si>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</si>
  <si>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</si>
  <si>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</si>
  <si>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</si>
  <si>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</si>
  <si>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</si>
  <si>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</si>
  <si>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</si>
  <si>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</si>
  <si>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</si>
  <si>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</si>
  <si>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</si>
  <si>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</si>
  <si>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</si>
  <si>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</si>
  <si>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</si>
  <si>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</si>
  <si>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</si>
  <si>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</si>
  <si>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</si>
  <si>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</si>
  <si>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</si>
  <si>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</si>
  <si>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</si>
  <si>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</si>
  <si>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</si>
  <si>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</si>
  <si>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</si>
  <si>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</si>
  <si>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</si>
  <si>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</si>
  <si>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</si>
  <si>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</si>
  <si>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</si>
  <si>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</si>
  <si>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</si>
  <si>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</si>
  <si>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</si>
  <si>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</si>
  <si>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</si>
  <si>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</si>
  <si>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</si>
  <si>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</si>
  <si>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</si>
  <si>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</si>
  <si>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</si>
  <si>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</si>
  <si>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</si>
  <si>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</si>
  <si>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</si>
  <si>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</si>
  <si>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</si>
  <si>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</si>
  <si>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</si>
  <si>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</si>
  <si>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</si>
  <si>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</si>
  <si>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</si>
  <si>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</si>
  <si>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</si>
  <si>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</si>
  <si>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</si>
  <si>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</si>
  <si>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</si>
  <si>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</si>
  <si>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</si>
  <si>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</si>
  <si>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</si>
  <si>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</si>
  <si>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</si>
  <si>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</si>
  <si>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</si>
  <si>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</si>
  <si>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</si>
  <si>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</si>
  <si>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</si>
  <si>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</si>
  <si>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</si>
  <si>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</si>
  <si>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</si>
  <si>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</si>
  <si>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</si>
  <si>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</si>
  <si>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</si>
  <si>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</si>
  <si>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</si>
  <si>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</si>
  <si>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</si>
  <si>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</si>
  <si>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</si>
  <si>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</si>
  <si>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</si>
  <si>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</si>
  <si>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</si>
  <si>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</si>
  <si>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</si>
  <si>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</si>
  <si>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</si>
  <si>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</si>
  <si>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</si>
  <si>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</si>
  <si>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</si>
  <si>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</si>
  <si>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</si>
  <si>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</si>
  <si>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</si>
  <si>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</si>
  <si>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</si>
  <si>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</si>
  <si>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</si>
  <si>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</si>
  <si>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</si>
  <si>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</si>
  <si>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</si>
  <si>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</si>
  <si>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</si>
  <si>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</si>
  <si>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</si>
  <si>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</si>
  <si>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</si>
  <si>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</si>
  <si>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</si>
  <si>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</si>
  <si>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</si>
  <si>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</si>
  <si>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</si>
  <si>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</si>
  <si>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</si>
  <si>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</si>
  <si>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</si>
  <si>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</si>
  <si>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</si>
  <si>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</si>
  <si>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</si>
  <si>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</si>
  <si>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</si>
  <si>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</si>
  <si>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</si>
  <si>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</si>
  <si>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</si>
  <si>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</si>
  <si>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</si>
  <si>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</si>
  <si>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</si>
  <si>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</si>
  <si>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</si>
  <si>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</si>
  <si>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</si>
  <si>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</si>
  <si>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</si>
  <si>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</si>
  <si>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</si>
  <si>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</si>
  <si>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</si>
  <si>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</si>
  <si>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</si>
  <si>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</si>
  <si>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</si>
  <si>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</si>
  <si>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</si>
  <si>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</si>
  <si>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</si>
  <si>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</si>
  <si>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</si>
  <si>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</si>
  <si>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</si>
  <si>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</si>
  <si>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</si>
  <si>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</si>
  <si>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</si>
  <si>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</si>
  <si>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</si>
  <si>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</si>
  <si>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</si>
  <si>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</si>
  <si>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</si>
  <si>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</si>
  <si>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</si>
  <si>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</si>
  <si>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</si>
  <si>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</si>
  <si>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</si>
  <si>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</si>
  <si>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</si>
  <si>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</si>
  <si>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</si>
  <si>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</si>
  <si>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</si>
  <si>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</si>
  <si>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</si>
  <si>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</si>
  <si>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</si>
  <si>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</si>
  <si>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</si>
  <si>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</si>
  <si>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</si>
  <si>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</si>
  <si>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</si>
  <si>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</si>
  <si>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</si>
  <si>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</si>
  <si>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</si>
  <si>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</si>
  <si>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</si>
  <si>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</si>
  <si>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</si>
  <si>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</si>
  <si>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</si>
  <si>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</si>
  <si>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</si>
  <si>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</si>
  <si>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</si>
  <si>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</si>
  <si>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</si>
  <si>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</si>
  <si>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</si>
  <si>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</si>
  <si>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</si>
  <si>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</si>
  <si>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</si>
  <si>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</si>
  <si>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</si>
  <si>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</si>
  <si>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</si>
  <si>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</si>
  <si>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</si>
  <si>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</si>
  <si>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</si>
  <si>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</si>
  <si>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</si>
  <si>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</si>
  <si>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</si>
  <si>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</si>
  <si>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</si>
  <si>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</si>
  <si>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</si>
  <si>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</si>
  <si>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</si>
  <si>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</si>
  <si>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</si>
  <si>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</si>
  <si>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</si>
  <si>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</si>
  <si>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</si>
  <si>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</si>
  <si>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</si>
  <si>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</si>
  <si>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</si>
  <si>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</si>
  <si>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</si>
  <si>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</si>
  <si>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</si>
  <si>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</si>
  <si>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</si>
  <si>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</si>
  <si>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</si>
  <si>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</si>
  <si>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</si>
  <si>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</si>
  <si>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</si>
  <si>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</si>
  <si>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</si>
  <si>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</si>
  <si>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</si>
  <si>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</si>
  <si>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</si>
  <si>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</si>
  <si>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</si>
  <si>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</si>
  <si>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</si>
  <si>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</si>
  <si>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</si>
  <si>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</si>
  <si>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</si>
  <si>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</si>
  <si>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</si>
  <si>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</si>
  <si>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</si>
  <si>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</si>
  <si>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</si>
  <si>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</si>
  <si>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</si>
  <si>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</si>
  <si>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</si>
  <si>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</si>
  <si>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</si>
  <si>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</si>
  <si>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</si>
  <si>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</si>
  <si>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</si>
  <si>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</si>
  <si>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</si>
  <si>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</si>
  <si>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</si>
  <si>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</si>
  <si>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</si>
  <si>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</si>
  <si>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</si>
  <si>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</si>
  <si>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</si>
  <si>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</si>
  <si>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</si>
  <si>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</si>
  <si>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</si>
  <si>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</si>
  <si>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</si>
  <si>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</si>
  <si>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</si>
  <si>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</si>
  <si>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</si>
  <si>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</si>
  <si>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</si>
  <si>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</si>
  <si>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</si>
  <si>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</si>
  <si>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</si>
  <si>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</si>
  <si>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</si>
  <si>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</si>
  <si>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</si>
  <si>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</si>
  <si>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</si>
  <si>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</si>
  <si>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</si>
  <si>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</si>
  <si>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</si>
  <si>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</si>
  <si>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</si>
  <si>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</si>
  <si>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</si>
  <si>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</si>
  <si>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</si>
  <si>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</si>
  <si>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</si>
  <si>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</si>
  <si>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</si>
  <si>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</si>
  <si>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</si>
  <si>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</si>
  <si>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</si>
  <si>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</si>
  <si>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</si>
  <si>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</si>
  <si>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</si>
  <si>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</si>
  <si>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</si>
  <si>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</si>
  <si>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</si>
  <si>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</si>
  <si>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</si>
  <si>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</si>
  <si>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</si>
  <si>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</si>
  <si>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</si>
  <si>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</si>
  <si>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</si>
  <si>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</si>
  <si>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</si>
  <si>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</si>
  <si>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</si>
  <si>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</si>
  <si>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</si>
  <si>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</si>
  <si>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</si>
  <si>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</si>
  <si>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</si>
  <si>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</si>
  <si>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</si>
  <si>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</si>
  <si>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</si>
  <si>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</si>
  <si>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</si>
  <si>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</si>
  <si>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</si>
  <si>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</si>
  <si>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</si>
  <si>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</si>
  <si>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</si>
  <si>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</si>
  <si>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</si>
  <si>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</si>
  <si>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</si>
  <si>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</si>
  <si>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</si>
  <si>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</si>
  <si>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</si>
  <si>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</si>
  <si>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</si>
  <si>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</si>
  <si>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</si>
  <si>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</si>
  <si>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</si>
  <si>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</si>
  <si>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</si>
  <si>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</si>
  <si>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</si>
  <si>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</si>
  <si>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</si>
  <si>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</si>
  <si>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</si>
  <si>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</si>
  <si>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</si>
  <si>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</si>
  <si>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</si>
  <si>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</si>
  <si>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</si>
  <si>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</si>
  <si>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</si>
  <si>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</si>
  <si>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</si>
  <si>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</si>
  <si>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</si>
  <si>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</si>
  <si>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</si>
  <si>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</si>
  <si>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</si>
  <si>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</si>
  <si>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</si>
  <si>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</si>
  <si>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</si>
  <si>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</si>
  <si>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</si>
  <si>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</si>
  <si>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</si>
  <si>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</si>
  <si>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</si>
  <si>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</si>
  <si>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</si>
  <si>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</si>
  <si>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</si>
  <si>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</si>
  <si>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</si>
  <si>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</si>
  <si>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</si>
  <si>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</si>
  <si>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</si>
  <si>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</si>
  <si>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</si>
  <si>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</si>
  <si>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</si>
  <si>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</si>
  <si>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</si>
  <si>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</si>
  <si>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</si>
  <si>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</si>
  <si>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</si>
  <si>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</si>
  <si>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</si>
  <si>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</si>
  <si>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</si>
  <si>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</si>
  <si>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</si>
  <si>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</si>
  <si>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</si>
  <si>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</si>
  <si>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</si>
  <si>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</si>
  <si>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</si>
  <si>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</si>
  <si>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</si>
  <si>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</si>
  <si>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</si>
  <si>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</si>
  <si>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</si>
  <si>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</si>
  <si>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</si>
  <si>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</si>
  <si>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</si>
  <si>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</si>
  <si>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</si>
  <si>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</si>
  <si>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</si>
  <si>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</si>
  <si>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</si>
  <si>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</si>
  <si>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</si>
  <si>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</si>
  <si>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</si>
  <si>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</si>
  <si>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</si>
  <si>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</si>
  <si>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</si>
  <si>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</si>
  <si>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</si>
  <si>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</si>
  <si>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</si>
  <si>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</si>
  <si>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</si>
  <si>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</si>
  <si>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</si>
  <si>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</si>
  <si>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</si>
  <si>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</si>
  <si>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</si>
  <si>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</si>
  <si>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</si>
  <si>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</si>
  <si>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</si>
  <si>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</si>
  <si>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</si>
  <si>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</si>
  <si>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</si>
  <si>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</si>
  <si>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</si>
  <si>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</si>
  <si>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</si>
  <si>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</si>
  <si>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</si>
  <si>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</si>
  <si>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</si>
  <si>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</si>
  <si>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</si>
  <si>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</si>
  <si>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</si>
  <si>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</si>
  <si>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</si>
  <si>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</si>
  <si>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</si>
  <si>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</si>
  <si>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</si>
  <si>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</si>
  <si>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</si>
  <si>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</si>
  <si>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</si>
  <si>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</si>
  <si>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</si>
  <si>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</si>
  <si>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</si>
  <si>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</si>
  <si>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</si>
  <si>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</si>
  <si>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</si>
  <si>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</si>
  <si>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</si>
  <si>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</si>
  <si>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</si>
  <si>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</si>
  <si>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</si>
  <si>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</si>
  <si>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</si>
  <si>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</si>
  <si>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</si>
  <si>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</si>
  <si>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</si>
  <si>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</si>
  <si>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</si>
  <si>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</si>
  <si>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</si>
  <si>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</si>
  <si>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</si>
  <si>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</si>
  <si>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</si>
  <si>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</si>
  <si>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</si>
  <si>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</si>
  <si>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</si>
  <si>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</si>
  <si>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</si>
  <si>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</si>
  <si>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</si>
  <si>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</si>
  <si>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</si>
  <si>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</si>
  <si>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</si>
  <si>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</si>
  <si>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</si>
  <si>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</si>
  <si>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</si>
  <si>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</si>
  <si>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</si>
  <si>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</si>
  <si>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</si>
  <si>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</si>
  <si>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</si>
  <si>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</si>
  <si>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</si>
  <si>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</si>
  <si>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</si>
  <si>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</si>
  <si>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</si>
  <si>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</si>
  <si>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</si>
  <si>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</si>
  <si>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</si>
  <si>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</si>
  <si>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</si>
  <si>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</si>
  <si>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</si>
  <si>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</si>
  <si>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</si>
  <si>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</si>
  <si>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</si>
  <si>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</si>
  <si>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</si>
  <si>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</si>
  <si>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</si>
  <si>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</si>
  <si>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</si>
  <si>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</si>
  <si>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</si>
  <si>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</si>
  <si>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</si>
  <si>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</si>
  <si>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</si>
  <si>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</si>
  <si>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</si>
  <si>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</si>
  <si>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</si>
  <si>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</si>
  <si>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</si>
  <si>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</si>
  <si>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</si>
  <si>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</si>
  <si>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</si>
  <si>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</si>
  <si>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</si>
  <si>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</si>
  <si>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</si>
  <si>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</si>
  <si>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</si>
  <si>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</si>
  <si>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</si>
  <si>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</si>
  <si>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</si>
  <si>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</si>
  <si>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</si>
  <si>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</si>
  <si>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</si>
  <si>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</si>
  <si>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</si>
  <si>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</si>
  <si>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</si>
  <si>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</si>
  <si>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</si>
  <si>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</si>
  <si>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</si>
  <si>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</si>
  <si>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</si>
  <si>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</si>
  <si>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</si>
  <si>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</si>
  <si>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</si>
  <si>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</si>
  <si>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</si>
  <si>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</si>
  <si>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</si>
  <si>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</si>
  <si>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</si>
  <si>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</si>
  <si>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</si>
  <si>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</si>
  <si>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</si>
  <si>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</si>
  <si>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</si>
  <si>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</si>
  <si>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</si>
  <si>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</si>
  <si>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</si>
  <si>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</si>
  <si>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</si>
  <si>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</si>
  <si>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</si>
  <si>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</si>
  <si>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</si>
  <si>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</si>
  <si>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</si>
  <si>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</si>
  <si>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</si>
  <si>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</si>
  <si>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</si>
  <si>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</si>
  <si>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</si>
  <si>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</si>
  <si>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</si>
  <si>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</si>
  <si>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</si>
  <si>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</si>
  <si>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</si>
  <si>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</si>
  <si>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</si>
  <si>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</si>
  <si>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</si>
  <si>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</si>
  <si>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</si>
  <si>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</si>
  <si>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</si>
  <si>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</si>
  <si>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</si>
  <si>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</si>
  <si>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</si>
  <si>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</si>
  <si>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</si>
  <si>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</si>
  <si>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</si>
  <si>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</si>
  <si>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</si>
  <si>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</si>
  <si>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</si>
  <si>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</si>
  <si>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</si>
  <si>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</si>
  <si>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</si>
  <si>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</si>
  <si>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</si>
  <si>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</si>
  <si>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</si>
  <si>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</si>
  <si>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</si>
  <si>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</si>
  <si>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</si>
  <si>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</si>
  <si>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</si>
  <si>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</si>
  <si>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</si>
  <si>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</si>
  <si>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</si>
  <si>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</si>
  <si>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</si>
  <si>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</si>
  <si>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</si>
  <si>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</si>
  <si>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</si>
  <si>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</si>
  <si>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</si>
  <si>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</si>
  <si>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</si>
  <si>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</si>
  <si>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</si>
  <si>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</si>
  <si>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</si>
  <si>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</si>
  <si>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</si>
  <si>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</si>
  <si>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</si>
  <si>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</si>
  <si>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</si>
  <si>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</si>
  <si>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</si>
  <si>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</si>
  <si>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</si>
  <si>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</si>
  <si>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</si>
  <si>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</si>
  <si>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</si>
  <si>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</si>
  <si>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</si>
  <si>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</si>
  <si>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</si>
  <si>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</si>
  <si>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</si>
  <si>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</si>
  <si>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</si>
  <si>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</si>
  <si>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</si>
  <si>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</si>
  <si>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</si>
  <si>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</si>
  <si>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</si>
  <si>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</si>
  <si>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</si>
  <si>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</si>
  <si>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</si>
  <si>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</si>
  <si>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</si>
  <si>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</si>
  <si>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</si>
  <si>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</si>
  <si>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</si>
  <si>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</si>
  <si>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</si>
  <si>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</si>
  <si>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</si>
  <si>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</si>
  <si>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</si>
  <si>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</si>
  <si>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</si>
  <si>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</si>
  <si>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</si>
  <si>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</si>
  <si>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</si>
  <si>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</si>
  <si>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</si>
  <si>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</si>
  <si>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</si>
  <si>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</si>
  <si>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</si>
  <si>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</si>
  <si>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</si>
  <si>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</si>
  <si>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</si>
  <si>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</si>
  <si>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</si>
  <si>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</si>
  <si>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</si>
  <si>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</si>
  <si>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</si>
  <si>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</si>
  <si>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</si>
  <si>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</si>
  <si>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</si>
  <si>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</si>
  <si>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</si>
  <si>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</si>
  <si>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</si>
  <si>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</si>
  <si>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</si>
  <si>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</si>
  <si>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</si>
  <si>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</si>
  <si>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</si>
  <si>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</si>
  <si>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</si>
  <si>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</si>
  <si>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</si>
  <si>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</si>
  <si>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</si>
  <si>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</si>
  <si>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</si>
  <si>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</si>
  <si>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</si>
  <si>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</si>
  <si>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</si>
  <si>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</si>
  <si>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</si>
  <si>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</si>
  <si>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</si>
  <si>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</si>
  <si>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</si>
  <si>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</si>
  <si>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</si>
  <si>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</si>
  <si>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</si>
  <si>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</si>
  <si>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</si>
  <si>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</si>
  <si>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</si>
  <si>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</si>
  <si>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</si>
  <si>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</si>
  <si>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</si>
  <si>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</si>
  <si>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</si>
  <si>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</si>
  <si>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</si>
  <si>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</si>
  <si>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</si>
  <si>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</si>
  <si>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</si>
  <si>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</si>
  <si>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</si>
  <si>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</si>
  <si>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</si>
  <si>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</si>
  <si>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</si>
  <si>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</si>
  <si>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</si>
  <si>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</si>
  <si>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</si>
  <si>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</si>
  <si>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</si>
  <si>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</si>
  <si>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</si>
  <si>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</si>
  <si>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</si>
  <si>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</si>
  <si>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</si>
  <si>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</si>
  <si>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</si>
  <si>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</si>
  <si>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</si>
  <si>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</si>
  <si>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</si>
  <si>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</si>
  <si>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</si>
  <si>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</si>
  <si>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</si>
  <si>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</si>
  <si>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</si>
  <si>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</si>
  <si>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</si>
  <si>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</si>
  <si>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</si>
  <si>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</si>
  <si>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</si>
  <si>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</si>
  <si>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</si>
  <si>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</si>
  <si>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</si>
  <si>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</si>
  <si>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</si>
  <si>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</si>
  <si>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</si>
  <si>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</si>
  <si>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</si>
  <si>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</si>
  <si>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</si>
  <si>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</si>
  <si>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</si>
  <si>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</si>
  <si>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</si>
  <si>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</si>
  <si>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</si>
  <si>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</si>
  <si>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</si>
  <si>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</si>
  <si>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</si>
  <si>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</si>
  <si>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</si>
  <si>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</si>
  <si>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</si>
  <si>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</si>
  <si>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</si>
  <si>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</si>
  <si>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</si>
  <si>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</si>
  <si>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</si>
  <si>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</si>
  <si>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</si>
  <si>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</si>
  <si>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</si>
  <si>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</si>
  <si>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</si>
  <si>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</si>
  <si>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</si>
  <si>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</si>
  <si>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</si>
  <si>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</si>
  <si>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</si>
  <si>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</si>
  <si>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</si>
  <si>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</si>
  <si>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</si>
  <si>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</si>
  <si>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</si>
  <si>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</si>
  <si>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</si>
  <si>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</si>
  <si>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</si>
  <si>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</si>
  <si>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</si>
  <si>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</si>
  <si>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</si>
  <si>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</si>
  <si>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</si>
  <si>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</si>
  <si>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</si>
  <si>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</si>
  <si>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</si>
  <si>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</si>
  <si>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</si>
  <si>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</si>
  <si>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</si>
  <si>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</si>
  <si>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</si>
  <si>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</si>
  <si>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</si>
  <si>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</si>
  <si>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</si>
  <si>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</si>
  <si>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</si>
  <si>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</si>
  <si>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</si>
  <si>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</si>
  <si>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</si>
  <si>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</si>
  <si>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</si>
  <si>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</si>
  <si>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</si>
  <si>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</si>
  <si>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</si>
  <si>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</si>
  <si>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</si>
  <si>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</si>
  <si>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</si>
  <si>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</si>
  <si>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</si>
  <si>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</si>
  <si>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</si>
  <si>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</si>
  <si>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</si>
  <si>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</si>
  <si>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</si>
  <si>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</si>
  <si>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</si>
  <si>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</si>
  <si>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</si>
  <si>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</si>
  <si>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</si>
  <si>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</si>
  <si>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</si>
  <si>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</si>
  <si>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</si>
  <si>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</si>
  <si>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</si>
  <si>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</si>
  <si>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</si>
  <si>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</si>
  <si>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</si>
  <si>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</si>
  <si>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</si>
  <si>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</si>
  <si>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</si>
  <si>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</si>
  <si>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</si>
  <si>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</si>
  <si>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</si>
  <si>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</si>
  <si>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</si>
  <si>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</si>
  <si>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</si>
  <si>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</si>
  <si>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</si>
  <si>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</si>
  <si>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</si>
  <si>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</si>
  <si>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</si>
  <si>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</si>
  <si>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</si>
  <si>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</si>
  <si>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</si>
  <si>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</si>
  <si>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</si>
  <si>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</si>
  <si>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</si>
  <si>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</si>
  <si>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</si>
  <si>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</si>
  <si>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</si>
  <si>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</si>
  <si>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</si>
  <si>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</si>
  <si>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</si>
  <si>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</si>
  <si>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</si>
  <si>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</si>
  <si>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</si>
  <si>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</si>
  <si>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</si>
  <si>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</si>
  <si>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</si>
  <si>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</si>
  <si>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</si>
  <si>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</si>
  <si>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</si>
  <si>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</si>
  <si>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</si>
  <si>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</si>
  <si>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</si>
  <si>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</si>
  <si>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</si>
  <si>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</si>
  <si>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</si>
  <si>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</si>
  <si>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</si>
  <si>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</si>
  <si>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</si>
  <si>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</si>
  <si>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</si>
  <si>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</si>
  <si>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</si>
  <si>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</si>
  <si>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</si>
  <si>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</si>
  <si>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</si>
  <si>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</si>
  <si>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</si>
  <si>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</si>
  <si>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</si>
  <si>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</si>
  <si>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</si>
  <si>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</si>
  <si>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</si>
  <si>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</si>
  <si>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</si>
  <si>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</si>
  <si>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</si>
  <si>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</si>
  <si>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</si>
  <si>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</si>
  <si>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</si>
  <si>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</si>
  <si>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</si>
  <si>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</si>
  <si>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</si>
  <si>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</si>
  <si>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</si>
  <si>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</si>
  <si>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</si>
  <si>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</si>
  <si>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</si>
  <si>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</si>
  <si>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</si>
  <si>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</si>
  <si>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</si>
  <si>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</si>
  <si>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</si>
  <si>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</si>
  <si>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</si>
  <si>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</si>
  <si>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</si>
  <si>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</si>
  <si>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</si>
  <si>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</si>
  <si>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</si>
  <si>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</si>
  <si>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</si>
  <si>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</si>
  <si>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</si>
  <si>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</si>
  <si>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</si>
  <si>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</si>
  <si>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</si>
  <si>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</si>
  <si>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</si>
  <si>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</si>
  <si>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</si>
  <si>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</si>
  <si>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</si>
  <si>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</si>
  <si>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</si>
  <si>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</si>
  <si>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</si>
  <si>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</si>
  <si>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</si>
  <si>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</si>
  <si>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</si>
  <si>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</si>
  <si>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</si>
  <si>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</si>
  <si>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</si>
  <si>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</si>
  <si>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</si>
  <si>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</si>
  <si>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</si>
  <si>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</si>
  <si>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</si>
  <si>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</si>
  <si>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</si>
  <si>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</si>
  <si>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</si>
  <si>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</si>
  <si>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</si>
  <si>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</si>
  <si>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</si>
  <si>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</si>
  <si>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</si>
  <si>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</si>
  <si>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</si>
  <si>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</si>
  <si>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</si>
  <si>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</si>
  <si>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</si>
  <si>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</si>
  <si>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</si>
  <si>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</si>
  <si>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</si>
  <si>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</si>
  <si>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</si>
  <si>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</si>
  <si>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</si>
  <si>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</si>
  <si>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</si>
  <si>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</si>
  <si>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</si>
  <si>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</si>
  <si>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</si>
  <si>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</si>
  <si>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</si>
  <si>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</si>
  <si>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</si>
  <si>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</si>
  <si>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</si>
  <si>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</si>
  <si>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</si>
  <si>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</si>
  <si>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</si>
  <si>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</si>
  <si>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</si>
  <si>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</si>
  <si>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</si>
  <si>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</si>
  <si>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</si>
  <si>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</si>
  <si>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</si>
  <si>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</si>
  <si>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</si>
  <si>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</si>
  <si>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</si>
  <si>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</si>
  <si>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</si>
  <si>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</si>
  <si>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</si>
  <si>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</si>
  <si>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</si>
  <si>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</si>
  <si>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</si>
  <si>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</si>
  <si>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</si>
  <si>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</si>
  <si>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</si>
  <si>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</si>
  <si>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</si>
  <si>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</si>
  <si>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</si>
  <si>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</si>
  <si>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</si>
  <si>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</si>
  <si>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</si>
  <si>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</si>
  <si>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</si>
  <si>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</si>
  <si>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</si>
  <si>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</si>
  <si>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</si>
  <si>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</si>
  <si>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</si>
  <si>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</si>
  <si>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</si>
  <si>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</si>
  <si>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</si>
  <si>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</si>
  <si>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</si>
  <si>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</si>
  <si>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</si>
  <si>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</si>
  <si>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</si>
  <si>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</si>
  <si>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</si>
  <si>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</si>
  <si>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</si>
  <si>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</si>
  <si>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</si>
  <si>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</si>
  <si>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</si>
  <si>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</si>
  <si>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</si>
  <si>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</si>
  <si>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</si>
  <si>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</si>
  <si>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</si>
  <si>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</si>
  <si>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</si>
  <si>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</si>
  <si>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</si>
  <si>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</si>
  <si>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</si>
  <si>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</si>
  <si>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</si>
  <si>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</si>
  <si>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</si>
  <si>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</si>
  <si>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</si>
  <si>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</si>
  <si>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</si>
  <si>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</si>
  <si>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</si>
  <si>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</si>
  <si>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</si>
  <si>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</si>
  <si>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</si>
  <si>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</si>
  <si>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</si>
  <si>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</si>
  <si>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</si>
  <si>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</si>
  <si>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</si>
  <si>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</si>
  <si>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</si>
  <si>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</si>
  <si>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</si>
  <si>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</si>
  <si>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</si>
  <si>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</si>
  <si>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</si>
  <si>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</si>
  <si>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</si>
  <si>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</si>
  <si>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</si>
  <si>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</si>
  <si>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</si>
  <si>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</si>
  <si>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</si>
  <si>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</si>
  <si>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</si>
  <si>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</si>
  <si>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</si>
  <si>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</si>
  <si>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</si>
  <si>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</si>
  <si>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</si>
  <si>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</si>
  <si>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</si>
  <si>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</si>
  <si>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</si>
  <si>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</si>
  <si>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</si>
  <si>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</si>
  <si>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</si>
  <si>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</si>
  <si>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</si>
  <si>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</si>
  <si>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</si>
  <si>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</si>
  <si>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</si>
  <si>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</si>
  <si>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</si>
  <si>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</si>
  <si>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</si>
  <si>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</si>
  <si>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</si>
  <si>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</si>
  <si>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</si>
  <si>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</si>
  <si>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</si>
  <si>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</si>
  <si>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</si>
  <si>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</si>
  <si>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</si>
  <si>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</si>
  <si>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</si>
  <si>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</si>
  <si>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</si>
  <si>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</si>
  <si>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</si>
  <si>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</si>
  <si>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</si>
  <si>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</si>
  <si>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</si>
  <si>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</si>
  <si>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</si>
  <si>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</si>
  <si>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</si>
  <si>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</si>
  <si>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</si>
  <si>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</si>
  <si>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</si>
  <si>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</si>
  <si>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</si>
  <si>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</si>
  <si>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</si>
  <si>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</si>
  <si>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</si>
  <si>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</si>
  <si>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</si>
  <si>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</si>
  <si>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</si>
  <si>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</si>
  <si>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</si>
  <si>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</si>
  <si>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</si>
  <si>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</si>
  <si>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</si>
  <si>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</si>
  <si>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</si>
  <si>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</si>
  <si>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</si>
  <si>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</si>
  <si>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</si>
  <si>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</si>
  <si>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</si>
  <si>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</si>
  <si>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</si>
  <si>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</si>
  <si>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</si>
  <si>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</si>
  <si>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</si>
  <si>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</si>
  <si>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</si>
  <si>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</si>
  <si>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</si>
  <si>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</si>
  <si>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</si>
  <si>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</si>
  <si>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</si>
  <si>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</si>
  <si>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</si>
  <si>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</si>
  <si>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</si>
  <si>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</si>
  <si>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</si>
  <si>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</si>
  <si>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</si>
  <si>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</si>
  <si>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</si>
  <si>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</si>
  <si>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</si>
  <si>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</si>
  <si>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</si>
  <si>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</si>
  <si>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</si>
  <si>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</si>
  <si>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</si>
  <si>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</si>
  <si>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</si>
  <si>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</si>
  <si>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</si>
  <si>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</si>
  <si>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</si>
  <si>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</si>
  <si>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</si>
  <si>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</si>
  <si>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</si>
  <si>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</si>
  <si>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</si>
  <si>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</si>
  <si>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</si>
  <si>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</si>
  <si>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</si>
  <si>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</si>
  <si>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</si>
  <si>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</si>
  <si>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</si>
  <si>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</si>
  <si>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</si>
  <si>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</si>
  <si>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</si>
  <si>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</si>
  <si>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</si>
  <si>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</si>
  <si>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</si>
  <si>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</si>
  <si>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</si>
  <si>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</si>
  <si>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</si>
  <si>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</si>
  <si>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</si>
  <si>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</si>
  <si>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</si>
  <si>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</si>
  <si>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</si>
  <si>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</si>
  <si>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</si>
  <si>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</si>
  <si>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</si>
  <si>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</si>
  <si>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</si>
  <si>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</si>
  <si>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</si>
  <si>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</si>
  <si>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</si>
  <si>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</si>
  <si>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</si>
  <si>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</si>
  <si>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</si>
  <si>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</si>
  <si>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</si>
  <si>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</si>
  <si>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</si>
  <si>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</si>
  <si>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</si>
  <si>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</si>
  <si>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</si>
  <si>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</si>
  <si>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</si>
  <si>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</si>
  <si>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</si>
  <si>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</si>
  <si>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</si>
  <si>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</si>
  <si>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</si>
  <si>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</si>
  <si>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</si>
  <si>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</si>
  <si>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</si>
  <si>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</si>
  <si>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</si>
  <si>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</si>
  <si>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</si>
  <si>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</si>
  <si>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</si>
  <si>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</si>
  <si>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</si>
  <si>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</si>
  <si>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</si>
  <si>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</si>
  <si>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</si>
  <si>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</si>
  <si>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</si>
  <si>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</si>
  <si>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</si>
  <si>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</si>
  <si>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</si>
  <si>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</si>
  <si>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</si>
  <si>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</si>
  <si>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</si>
  <si>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</si>
  <si>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</si>
  <si>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</si>
  <si>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</si>
  <si>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</si>
  <si>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</si>
  <si>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</si>
  <si>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</si>
  <si>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</si>
  <si>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</si>
  <si>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</si>
  <si>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</si>
  <si>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</si>
  <si>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</si>
  <si>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</si>
  <si>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</si>
  <si>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</si>
  <si>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</si>
  <si>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</si>
  <si>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</si>
  <si>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</si>
  <si>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</si>
  <si>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</si>
  <si>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</si>
  <si>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</si>
  <si>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</si>
  <si>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</si>
  <si>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</si>
  <si>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</si>
  <si>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</si>
  <si>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</si>
  <si>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</si>
  <si>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</si>
  <si>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</si>
  <si>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</si>
  <si>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</si>
  <si>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</si>
  <si>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</si>
  <si>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</si>
  <si>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</si>
  <si>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</si>
  <si>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</si>
  <si>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</si>
  <si>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</si>
  <si>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</si>
  <si>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</si>
  <si>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</si>
  <si>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</si>
  <si>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</si>
  <si>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</si>
  <si>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</si>
  <si>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</si>
  <si>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</si>
  <si>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</si>
  <si>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</si>
  <si>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</si>
  <si>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</si>
  <si>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</si>
  <si>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</si>
  <si>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</si>
  <si>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</si>
  <si>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</si>
  <si>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</si>
  <si>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</si>
  <si>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</si>
  <si>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</si>
  <si>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</si>
  <si>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</si>
  <si>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</si>
  <si>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</si>
  <si>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</si>
  <si>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</si>
  <si>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</si>
  <si>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</si>
  <si>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</si>
  <si>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</si>
  <si>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</si>
  <si>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</si>
  <si>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</si>
  <si>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</si>
  <si>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</si>
  <si>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</si>
  <si>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</si>
  <si>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</si>
  <si>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</si>
  <si>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</si>
  <si>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</si>
  <si>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</si>
  <si>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</si>
  <si>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</si>
  <si>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</si>
  <si>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</si>
  <si>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</si>
  <si>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</si>
  <si>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</si>
  <si>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</si>
  <si>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</si>
  <si>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</si>
  <si>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</si>
  <si>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</si>
  <si>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</si>
  <si>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</si>
  <si>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</si>
  <si>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</si>
  <si>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</si>
  <si>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</si>
  <si>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</si>
  <si>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</si>
  <si>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</si>
  <si>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</si>
  <si>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</si>
  <si>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</si>
  <si>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</si>
  <si>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</si>
  <si>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</si>
  <si>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</si>
  <si>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</si>
  <si>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</si>
  <si>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</si>
  <si>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</si>
  <si>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</si>
  <si>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</si>
  <si>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</si>
  <si>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</si>
  <si>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</si>
  <si>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</si>
  <si>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</si>
  <si>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</si>
  <si>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</si>
  <si>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</si>
  <si>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</si>
  <si>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</si>
  <si>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</si>
  <si>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</si>
  <si>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</si>
  <si>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</si>
  <si>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</si>
  <si>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</si>
  <si>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</si>
  <si>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</si>
  <si>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</si>
  <si>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</si>
  <si>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</si>
  <si>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</si>
  <si>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</si>
  <si>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</si>
  <si>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</si>
  <si>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</si>
  <si>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</si>
  <si>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</si>
  <si>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</si>
  <si>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</si>
  <si>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</si>
  <si>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</si>
  <si>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</si>
  <si>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</si>
  <si>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</si>
  <si>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</si>
  <si>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</si>
  <si>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</si>
  <si>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</si>
  <si>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</si>
  <si>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</si>
  <si>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</si>
  <si>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</si>
  <si>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</si>
  <si>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</si>
  <si>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</si>
  <si>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</si>
  <si>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</si>
  <si>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</si>
  <si>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</si>
  <si>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</si>
  <si>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</si>
  <si>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</si>
  <si>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</si>
  <si>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</si>
  <si>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</si>
  <si>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</si>
  <si>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</si>
  <si>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</si>
  <si>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</si>
  <si>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</si>
  <si>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</si>
  <si>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</si>
  <si>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</si>
  <si>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</si>
  <si>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</si>
  <si>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</si>
  <si>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</si>
  <si>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</si>
  <si>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</si>
  <si>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</si>
  <si>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</si>
  <si>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</si>
  <si>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</si>
  <si>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</si>
  <si>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</si>
  <si>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</si>
  <si>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</si>
  <si>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</si>
  <si>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</si>
  <si>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</si>
  <si>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</si>
  <si>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</si>
  <si>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</si>
  <si>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</si>
  <si>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</si>
  <si>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</si>
  <si>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</si>
  <si>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</si>
  <si>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</si>
  <si>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</si>
  <si>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</si>
  <si>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</si>
  <si>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</si>
  <si>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</si>
  <si>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</si>
  <si>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</si>
  <si>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</si>
  <si>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</si>
  <si>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</si>
  <si>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</si>
  <si>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</si>
  <si>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</si>
  <si>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</si>
  <si>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</si>
  <si>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</si>
  <si>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</si>
  <si>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</si>
  <si>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</si>
  <si>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</si>
  <si>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</si>
  <si>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</si>
  <si>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</si>
  <si>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</si>
  <si>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</si>
  <si>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</si>
  <si>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</si>
  <si>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</si>
  <si>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</si>
  <si>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</si>
  <si>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</si>
  <si>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</si>
  <si>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</si>
  <si>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</si>
  <si>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</si>
  <si>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</si>
  <si>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</si>
  <si>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</si>
  <si>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</si>
  <si>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</si>
  <si>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</si>
  <si>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</si>
  <si>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</si>
  <si>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</si>
  <si>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</si>
  <si>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</si>
  <si>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</si>
  <si>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</si>
  <si>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</si>
  <si>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</si>
  <si>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</si>
  <si>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</si>
  <si>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</si>
  <si>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</si>
  <si>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</si>
  <si>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</si>
  <si>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</si>
  <si>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</si>
  <si>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</si>
  <si>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</si>
  <si>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</si>
  <si>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</si>
  <si>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</si>
  <si>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</si>
  <si>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</si>
  <si>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</si>
  <si>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</si>
  <si>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</si>
  <si>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</si>
  <si>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</si>
  <si>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</si>
  <si>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</si>
  <si>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</si>
  <si>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</si>
  <si>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</si>
  <si>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</si>
  <si>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</si>
  <si>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</si>
  <si>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</si>
  <si>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</si>
  <si>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</si>
  <si>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</si>
  <si>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</si>
  <si>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</si>
  <si>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</si>
  <si>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</si>
  <si>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</si>
  <si>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</si>
  <si>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</si>
  <si>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</si>
  <si>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</si>
  <si>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</si>
  <si>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</si>
  <si>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</si>
  <si>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</si>
  <si>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</si>
  <si>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</si>
  <si>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</si>
  <si>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</si>
  <si>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</si>
  <si>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</si>
  <si>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</si>
  <si>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</si>
  <si>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</si>
  <si>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</si>
  <si>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</si>
  <si>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</si>
  <si>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</si>
  <si>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</si>
  <si>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</si>
  <si>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</si>
  <si>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</si>
  <si>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</si>
  <si>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</si>
  <si>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</si>
  <si>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</si>
  <si>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</si>
  <si>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</si>
  <si>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</si>
  <si>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</si>
  <si>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</si>
  <si>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</si>
  <si>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</si>
  <si>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</si>
  <si>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</si>
  <si>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</si>
  <si>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</si>
  <si>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</si>
  <si>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</si>
  <si>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</si>
  <si>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</si>
  <si>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</si>
  <si>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</si>
  <si>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</si>
  <si>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</si>
  <si>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</si>
  <si>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</si>
  <si>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</si>
  <si>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</si>
  <si>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</si>
  <si>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</si>
  <si>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</si>
  <si>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</si>
  <si>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</si>
  <si>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</si>
  <si>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</si>
  <si>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</si>
  <si>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</si>
  <si>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</si>
  <si>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</si>
  <si>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</si>
  <si>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</si>
  <si>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</si>
  <si>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</si>
  <si>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</si>
  <si>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</si>
  <si>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</si>
  <si>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</si>
  <si>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</si>
  <si>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</si>
  <si>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</si>
  <si>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</si>
  <si>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</si>
  <si>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</si>
  <si>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</si>
  <si>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</si>
  <si>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</si>
  <si>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</si>
  <si>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</si>
  <si>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</si>
  <si>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</si>
  <si>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</si>
  <si>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</si>
  <si>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</si>
  <si>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</si>
  <si>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</si>
  <si>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</si>
  <si>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</si>
  <si>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</si>
  <si>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</si>
  <si>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</si>
  <si>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</si>
  <si>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</si>
  <si>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</si>
  <si>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</si>
  <si>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</si>
  <si>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</si>
  <si>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</si>
  <si>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</si>
  <si>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</si>
  <si>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</si>
  <si>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</si>
  <si>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</si>
  <si>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</si>
  <si>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</si>
  <si>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</si>
  <si>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</si>
  <si>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</si>
  <si>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</si>
  <si>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</si>
  <si>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</si>
  <si>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</si>
  <si>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</si>
  <si>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</si>
  <si>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</si>
  <si>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</si>
  <si>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</si>
  <si>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</si>
  <si>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</si>
  <si>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</si>
  <si>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</si>
  <si>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</si>
  <si>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</si>
  <si>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</si>
  <si>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</si>
  <si>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</si>
  <si>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</si>
  <si>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</si>
  <si>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</si>
  <si>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</si>
  <si>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</si>
  <si>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</si>
  <si>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</si>
  <si>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</si>
  <si>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</si>
  <si>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</si>
  <si>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</si>
  <si>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</si>
  <si>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</si>
  <si>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</si>
  <si>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</si>
  <si>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</si>
  <si>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</si>
  <si>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</si>
  <si>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</si>
  <si>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</si>
  <si>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</si>
  <si>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</si>
  <si>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</si>
  <si>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</si>
  <si>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</si>
  <si>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</si>
  <si>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</si>
  <si>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</si>
  <si>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</si>
  <si>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</si>
  <si>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</si>
  <si>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</si>
  <si>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</si>
  <si>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</si>
  <si>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</si>
  <si>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</si>
  <si>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</si>
  <si>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</si>
  <si>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</si>
  <si>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</si>
  <si>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</si>
  <si>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</si>
  <si>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</si>
  <si>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</si>
  <si>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</si>
  <si>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</si>
  <si>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</si>
  <si>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</si>
  <si>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</si>
  <si>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</si>
  <si>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</si>
  <si>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</si>
  <si>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</si>
  <si>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</si>
  <si>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</si>
  <si>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</si>
  <si>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</si>
  <si>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</si>
  <si>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</si>
  <si>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</si>
  <si>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</si>
  <si>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</si>
  <si>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</si>
  <si>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</si>
  <si>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</si>
  <si>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</si>
  <si>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</si>
  <si>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</si>
  <si>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</si>
  <si>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</si>
  <si>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</si>
  <si>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</si>
  <si>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</si>
  <si>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</si>
  <si>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</si>
  <si>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</si>
  <si>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</si>
  <si>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</si>
  <si>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</si>
  <si>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</si>
  <si>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</si>
  <si>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</si>
  <si>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</si>
  <si>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</si>
  <si>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</si>
  <si>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</si>
  <si>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</si>
  <si>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</si>
  <si>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</si>
  <si>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</si>
  <si>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</si>
  <si>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</si>
  <si>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</si>
  <si>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</si>
  <si>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</si>
  <si>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</si>
  <si>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</si>
  <si>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</si>
  <si>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</si>
  <si>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</si>
  <si>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</si>
  <si>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</si>
  <si>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</si>
  <si>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</si>
  <si>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</si>
  <si>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</si>
  <si>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</si>
  <si>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</si>
  <si>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</si>
  <si>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</si>
  <si>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</si>
  <si>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</si>
  <si>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</si>
  <si>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</si>
  <si>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</si>
  <si>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</si>
  <si>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</si>
  <si>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</si>
  <si>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</si>
  <si>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</si>
  <si>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</si>
  <si>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</si>
  <si>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</si>
  <si>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</si>
  <si>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</si>
  <si>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</si>
  <si>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</si>
  <si>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</si>
  <si>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</si>
  <si>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</si>
  <si>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</si>
  <si>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</si>
  <si>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</si>
  <si>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</si>
  <si>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</si>
  <si>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</si>
  <si>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</si>
  <si>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</si>
  <si>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</si>
  <si>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</si>
  <si>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</si>
  <si>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</si>
  <si>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</si>
  <si>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</si>
  <si>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</si>
  <si>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</si>
  <si>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</si>
  <si>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</si>
  <si>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</si>
  <si>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</si>
  <si>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</si>
  <si>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</si>
  <si>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</si>
  <si>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</si>
  <si>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</si>
  <si>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</si>
  <si>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</si>
  <si>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</si>
  <si>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</si>
  <si>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</si>
  <si>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</si>
  <si>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</si>
  <si>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</si>
  <si>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</si>
  <si>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</si>
  <si>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</si>
  <si>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</si>
  <si>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</si>
  <si>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</si>
  <si>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</si>
  <si>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</si>
  <si>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</si>
  <si>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</si>
  <si>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</si>
  <si>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</si>
  <si>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</si>
  <si>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</si>
  <si>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</si>
  <si>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</si>
  <si>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</si>
  <si>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</si>
  <si>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</si>
  <si>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</si>
  <si>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</si>
  <si>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</si>
  <si>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</si>
  <si>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</si>
  <si>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</si>
  <si>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</si>
  <si>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</si>
  <si>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</si>
  <si>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</si>
  <si>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</si>
  <si>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</si>
  <si>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</si>
  <si>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</si>
  <si>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</si>
  <si>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</si>
  <si>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</si>
  <si>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</si>
  <si>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</si>
  <si>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</si>
  <si>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</si>
  <si>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</si>
  <si>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</si>
  <si>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</si>
  <si>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</si>
  <si>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</si>
  <si>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</si>
  <si>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</si>
  <si>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</si>
  <si>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</si>
  <si>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</si>
  <si>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</si>
  <si>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</si>
  <si>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</si>
  <si>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</si>
  <si>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</si>
  <si>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</si>
  <si>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</si>
  <si>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</si>
  <si>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</si>
  <si>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</si>
  <si>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</si>
  <si>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</si>
  <si>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</si>
  <si>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</si>
  <si>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</si>
  <si>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</si>
  <si>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</si>
  <si>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</si>
  <si>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</si>
  <si>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</si>
  <si>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</si>
  <si>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</si>
  <si>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</si>
  <si>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</si>
  <si>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</si>
  <si>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</si>
  <si>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</si>
  <si>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</si>
  <si>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</si>
  <si>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</si>
  <si>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</si>
  <si>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</si>
  <si>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</si>
  <si>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</si>
  <si>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</si>
  <si>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</si>
  <si>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</si>
  <si>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</si>
  <si>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</si>
  <si>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</si>
  <si>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</si>
  <si>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</si>
  <si>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</si>
  <si>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</si>
  <si>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</si>
  <si>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</si>
  <si>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</si>
  <si>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</si>
  <si>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</si>
  <si>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</si>
  <si>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</si>
  <si>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</si>
  <si>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</si>
  <si>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</si>
  <si>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</si>
  <si>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</si>
  <si>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</si>
  <si>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</si>
  <si>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</si>
  <si>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</si>
  <si>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</si>
  <si>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</si>
  <si>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</si>
  <si>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</si>
  <si>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</si>
  <si>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</si>
  <si>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</si>
  <si>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</si>
  <si>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</si>
  <si>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</si>
  <si>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</si>
  <si>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</si>
  <si>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</si>
  <si>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</si>
  <si>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</si>
  <si>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</si>
  <si>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</si>
  <si>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</si>
  <si>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</si>
  <si>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</si>
  <si>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</si>
  <si>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</si>
  <si>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</si>
  <si>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</si>
  <si>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</si>
  <si>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</si>
  <si>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</si>
  <si>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</si>
  <si>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</si>
  <si>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</si>
  <si>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</si>
  <si>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</si>
  <si>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</si>
  <si>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</si>
  <si>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</si>
  <si>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</si>
  <si>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</si>
  <si>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</si>
  <si>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</si>
  <si>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</si>
  <si>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</si>
  <si>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</si>
  <si>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</si>
  <si>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</si>
  <si>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</si>
  <si>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</si>
  <si>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</si>
  <si>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</si>
  <si>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</si>
  <si>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</si>
  <si>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</si>
  <si>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</si>
  <si>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</si>
  <si>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</si>
  <si>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</si>
  <si>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</si>
  <si>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</si>
  <si>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</si>
  <si>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</si>
  <si>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</si>
  <si>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</si>
  <si>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</si>
  <si>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</si>
  <si>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</si>
  <si>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</si>
  <si>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</si>
  <si>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</si>
  <si>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</si>
  <si>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</si>
  <si>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</si>
  <si>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</si>
  <si>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</si>
  <si>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</si>
  <si>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</si>
  <si>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</si>
  <si>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</si>
  <si>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</si>
  <si>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</si>
  <si>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</si>
  <si>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</si>
  <si>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</si>
  <si>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</si>
  <si>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</si>
  <si>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</si>
  <si>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</si>
  <si>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</si>
  <si>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</si>
  <si>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</si>
  <si>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</si>
  <si>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</si>
  <si>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</si>
  <si>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</si>
  <si>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</si>
  <si>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</si>
  <si>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</si>
  <si>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</si>
  <si>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</si>
  <si>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</si>
  <si>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</si>
  <si>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</si>
  <si>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</si>
  <si>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</si>
  <si>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</si>
  <si>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</si>
  <si>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</si>
  <si>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</si>
  <si>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</si>
  <si>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</si>
  <si>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</si>
  <si>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</si>
  <si>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</si>
  <si>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</si>
  <si>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</si>
  <si>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</si>
  <si>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</si>
  <si>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</si>
  <si>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</si>
  <si>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</si>
  <si>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</si>
  <si>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</si>
  <si>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</si>
  <si>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</si>
  <si>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</si>
  <si>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</si>
  <si>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</si>
  <si>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</si>
  <si>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</si>
  <si>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</si>
  <si>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</si>
  <si>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</si>
  <si>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</si>
  <si>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</si>
  <si>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</si>
  <si>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</si>
  <si>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</si>
  <si>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</si>
  <si>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</si>
  <si>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</si>
  <si>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</si>
  <si>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</si>
  <si>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</si>
  <si>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</si>
  <si>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</si>
  <si>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</si>
  <si>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</si>
  <si>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</si>
  <si>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</si>
  <si>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</si>
  <si>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</si>
  <si>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</si>
  <si>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</si>
  <si>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</si>
  <si>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</si>
  <si>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</si>
  <si>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</si>
  <si>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</si>
  <si>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</si>
  <si>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</si>
  <si>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</si>
  <si>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</si>
  <si>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</si>
  <si>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</si>
  <si>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</si>
  <si>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</si>
  <si>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</si>
  <si>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</si>
  <si>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</si>
  <si>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</si>
  <si>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</si>
  <si>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</si>
  <si>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</si>
  <si>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</si>
  <si>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</si>
  <si>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</si>
  <si>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</si>
  <si>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</si>
  <si>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</si>
  <si>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</si>
  <si>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</si>
  <si>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</si>
  <si>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</si>
  <si>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</si>
  <si>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</si>
  <si>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</si>
  <si>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</si>
  <si>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</si>
  <si>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</si>
  <si>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</si>
  <si>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</si>
  <si>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</si>
  <si>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</si>
  <si>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</si>
  <si>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</si>
  <si>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</si>
  <si>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</si>
  <si>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</si>
  <si>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</si>
  <si>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</si>
  <si>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</si>
  <si>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</si>
  <si>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</si>
  <si>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</si>
  <si>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</si>
  <si>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</si>
  <si>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</si>
  <si>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</si>
  <si>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</si>
  <si>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</si>
  <si>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</si>
  <si>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</si>
  <si>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</si>
  <si>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</si>
  <si>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</si>
  <si>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</si>
  <si>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</si>
  <si>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</si>
  <si>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</si>
  <si>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</si>
  <si>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</si>
  <si>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</si>
  <si>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</si>
  <si>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</si>
  <si>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</si>
  <si>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</si>
  <si>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</si>
  <si>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</si>
  <si>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</si>
  <si>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</si>
  <si>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</si>
  <si>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</si>
  <si>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</si>
  <si>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</si>
  <si>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</si>
  <si>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</si>
  <si>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</si>
  <si>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</si>
  <si>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</si>
  <si>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</si>
  <si>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</si>
  <si>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</si>
  <si>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</si>
  <si>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</si>
  <si>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</si>
  <si>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</si>
  <si>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</si>
  <si>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</si>
  <si>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</si>
  <si>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</si>
  <si>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</si>
  <si>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</si>
  <si>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</si>
  <si>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</si>
  <si>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</si>
  <si>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</si>
  <si>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</si>
  <si>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</si>
  <si>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</si>
  <si>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</si>
  <si>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</si>
  <si>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</si>
  <si>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</si>
  <si>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</si>
  <si>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</si>
  <si>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</si>
  <si>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</si>
  <si>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</si>
  <si>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</si>
  <si>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</si>
  <si>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</si>
  <si>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</si>
  <si>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</si>
  <si>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</si>
  <si>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</si>
  <si>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</si>
  <si>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</si>
  <si>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</si>
  <si>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</si>
  <si>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</si>
  <si>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</si>
  <si>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</si>
  <si>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</si>
  <si>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</si>
  <si>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</si>
  <si>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</si>
  <si>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</si>
  <si>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</si>
  <si>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</si>
  <si>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</si>
  <si>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</si>
  <si>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</si>
  <si>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</si>
  <si>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</si>
  <si>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</si>
  <si>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</si>
  <si>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</si>
  <si>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</si>
  <si>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</si>
  <si>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</si>
  <si>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</si>
  <si>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</si>
  <si>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</si>
  <si>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</si>
  <si>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</si>
  <si>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</si>
  <si>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</si>
  <si>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</si>
  <si>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</si>
  <si>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</si>
  <si>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</si>
  <si>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</si>
  <si>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</si>
  <si>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</si>
  <si>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</si>
  <si>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</si>
  <si>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</si>
  <si>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</si>
  <si>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</si>
  <si>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</si>
  <si>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</si>
  <si>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</si>
  <si>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</si>
  <si>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</si>
  <si>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</si>
  <si>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</si>
  <si>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</si>
  <si>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</si>
  <si>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</si>
  <si>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</si>
  <si>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</si>
  <si>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</si>
  <si>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</si>
  <si>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</si>
  <si>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</si>
  <si>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</si>
  <si>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</si>
  <si>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</si>
  <si>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</si>
  <si>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</si>
  <si>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</si>
  <si>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</si>
  <si>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</si>
  <si>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</si>
  <si>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</si>
  <si>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</si>
  <si>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</si>
  <si>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</si>
  <si>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</si>
  <si>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</si>
  <si>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</si>
  <si>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</si>
  <si>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</si>
  <si>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</si>
  <si>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</si>
  <si>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</si>
  <si>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</si>
  <si>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</si>
  <si>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</si>
  <si>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</si>
  <si>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</si>
  <si>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</si>
  <si>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</si>
  <si>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</si>
  <si>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</si>
  <si>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</si>
  <si>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</si>
  <si>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</si>
  <si>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</si>
  <si>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</si>
  <si>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</si>
  <si>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</si>
  <si>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</si>
  <si>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</si>
  <si>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</si>
  <si>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</si>
  <si>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</si>
  <si>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</si>
  <si>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</si>
  <si>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</si>
  <si>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</si>
  <si>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</si>
  <si>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</si>
  <si>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</si>
  <si>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</si>
  <si>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</si>
  <si>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</si>
  <si>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</si>
  <si>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</si>
  <si>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</si>
  <si>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</si>
  <si>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</si>
  <si>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</si>
  <si>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</si>
  <si>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</si>
  <si>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</si>
  <si>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</si>
  <si>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</si>
  <si>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</si>
  <si>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</si>
  <si>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</si>
  <si>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</si>
  <si>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</si>
  <si>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</si>
  <si>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</si>
  <si>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</si>
  <si>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</si>
  <si>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</si>
  <si>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</si>
  <si>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</si>
  <si>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</si>
  <si>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</si>
  <si>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</si>
  <si>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</si>
  <si>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</si>
  <si>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</si>
  <si>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</si>
  <si>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</si>
  <si>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</si>
  <si>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</si>
  <si>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</si>
  <si>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</si>
  <si>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</si>
  <si>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</si>
  <si>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</si>
  <si>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</si>
  <si>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</si>
  <si>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</si>
  <si>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</si>
  <si>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</si>
  <si>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</si>
  <si>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</si>
  <si>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</si>
  <si>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</si>
  <si>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</si>
  <si>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</si>
  <si>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</si>
  <si>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</si>
  <si>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</si>
  <si>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</si>
  <si>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</si>
  <si>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</si>
  <si>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</si>
  <si>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</si>
  <si>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</si>
  <si>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</si>
  <si>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</si>
  <si>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</si>
  <si>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</si>
  <si>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</si>
  <si>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</si>
  <si>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</si>
  <si>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</si>
  <si>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</si>
  <si>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</si>
  <si>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</si>
  <si>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</si>
  <si>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</si>
  <si>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</si>
  <si>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</si>
  <si>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</si>
  <si>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</si>
  <si>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</si>
  <si>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</si>
  <si>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</si>
  <si>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</si>
  <si>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</si>
  <si>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</si>
  <si>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</si>
  <si>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</si>
  <si>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</si>
  <si>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</si>
  <si>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</si>
  <si>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</si>
  <si>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</si>
  <si>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</si>
  <si>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</si>
  <si>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</si>
  <si>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</si>
  <si>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</si>
  <si>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</si>
  <si>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</si>
  <si>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</si>
  <si>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</si>
  <si>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</si>
  <si>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</si>
  <si>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</si>
  <si>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</si>
  <si>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</si>
  <si>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</si>
  <si>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</si>
  <si>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</si>
  <si>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</si>
  <si>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</si>
  <si>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</si>
  <si>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</si>
  <si>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</si>
  <si>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</si>
  <si>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</si>
  <si>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</si>
  <si>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</si>
  <si>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</si>
  <si>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</si>
  <si>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</si>
  <si>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</si>
  <si>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</si>
  <si>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</si>
  <si>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</si>
  <si>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</si>
  <si>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</si>
  <si>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</si>
  <si>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</si>
  <si>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</si>
  <si>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</si>
  <si>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</si>
  <si>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</si>
  <si>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</si>
  <si>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</si>
  <si>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</si>
  <si>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</si>
  <si>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</si>
  <si>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</si>
  <si>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</si>
  <si>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</si>
  <si>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</si>
  <si>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</si>
  <si>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</si>
  <si>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</si>
  <si>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</si>
  <si>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</si>
  <si>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</si>
  <si>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</si>
  <si>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</si>
  <si>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</si>
  <si>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</si>
  <si>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</si>
  <si>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</si>
  <si>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</si>
  <si>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</si>
  <si>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</si>
  <si>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</si>
  <si>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</si>
  <si>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</si>
  <si>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</si>
  <si>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</si>
  <si>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</si>
  <si>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</si>
  <si>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</si>
  <si>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</si>
  <si>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</si>
  <si>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</si>
  <si>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</si>
  <si>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</si>
  <si>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</si>
  <si>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</si>
  <si>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</si>
  <si>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</si>
  <si>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</si>
  <si>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</si>
  <si>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</si>
  <si>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</si>
  <si>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</si>
  <si>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</si>
  <si>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</si>
  <si>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</si>
  <si>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</si>
  <si>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</si>
  <si>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</si>
  <si>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</si>
  <si>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</si>
  <si>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</si>
  <si>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</si>
  <si>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</si>
  <si>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</si>
  <si>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</si>
  <si>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</si>
  <si>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</si>
  <si>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</si>
  <si>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</si>
  <si>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</si>
  <si>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</si>
  <si>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</si>
  <si>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</si>
  <si>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</si>
  <si>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</si>
  <si>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</si>
  <si>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</si>
  <si>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</si>
  <si>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</si>
  <si>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</si>
  <si>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</si>
  <si>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</si>
  <si>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</si>
  <si>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</si>
  <si>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</si>
  <si>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</si>
  <si>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</si>
  <si>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</si>
  <si>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</si>
  <si>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</si>
  <si>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</si>
  <si>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</si>
  <si>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</si>
  <si>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</si>
  <si>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</si>
  <si>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</si>
  <si>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</si>
  <si>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</si>
  <si>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</si>
  <si>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</si>
  <si>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</si>
  <si>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</si>
  <si>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</si>
  <si>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</si>
  <si>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</si>
  <si>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</si>
  <si>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</si>
  <si>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</si>
  <si>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</si>
  <si>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</si>
  <si>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</si>
  <si>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</si>
  <si>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</si>
  <si>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</si>
  <si>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</si>
  <si>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</si>
  <si>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</si>
  <si>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</si>
  <si>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</si>
  <si>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</si>
  <si>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</si>
  <si>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</si>
  <si>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</si>
  <si>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</si>
  <si>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</si>
  <si>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</si>
  <si>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</si>
  <si>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</si>
  <si>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</si>
  <si>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</si>
  <si>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</si>
  <si>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</si>
  <si>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</si>
  <si>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</si>
  <si>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</si>
  <si>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</si>
  <si>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</si>
  <si>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</si>
  <si>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</si>
  <si>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</si>
  <si>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</si>
  <si>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</si>
  <si>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</si>
  <si>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</si>
  <si>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</si>
  <si>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</si>
  <si>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</si>
  <si>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</si>
  <si>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</si>
  <si>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</si>
  <si>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</si>
  <si>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</si>
  <si>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</si>
  <si>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</si>
  <si>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</si>
  <si>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</si>
  <si>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</si>
  <si>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</si>
  <si>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</si>
  <si>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</si>
  <si>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</si>
  <si>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</si>
  <si>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</si>
  <si>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</si>
  <si>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</si>
  <si>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</si>
  <si>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</si>
  <si>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</si>
  <si>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</si>
  <si>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</si>
  <si>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</si>
  <si>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</si>
  <si>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</si>
  <si>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</si>
  <si>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</si>
  <si>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</si>
  <si>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</si>
  <si>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</si>
  <si>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</si>
  <si>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</si>
  <si>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</si>
  <si>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</si>
  <si>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</si>
  <si>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</si>
  <si>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</si>
  <si>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</si>
  <si>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</si>
  <si>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</si>
  <si>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</si>
  <si>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</si>
  <si>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</si>
  <si>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</si>
  <si>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</si>
  <si>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</si>
  <si>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</si>
  <si>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</si>
  <si>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</si>
  <si>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</si>
  <si>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</si>
  <si>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</si>
  <si>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</si>
  <si>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</si>
  <si>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</si>
  <si>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</si>
  <si>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</si>
  <si>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</si>
  <si>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</si>
  <si>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</si>
  <si>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</si>
  <si>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</si>
  <si>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</si>
  <si>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</si>
  <si>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</si>
  <si>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</si>
  <si>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</si>
  <si>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</si>
  <si>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</si>
  <si>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</si>
  <si>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</si>
  <si>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</si>
  <si>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</si>
  <si>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</si>
  <si>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</si>
  <si>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</si>
  <si>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</si>
  <si>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</si>
  <si>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</si>
  <si>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</si>
  <si>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</si>
  <si>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</si>
  <si>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</si>
  <si>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</si>
  <si>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</si>
  <si>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</si>
  <si>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</si>
  <si>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</si>
  <si>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</si>
  <si>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</si>
  <si>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</si>
  <si>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</si>
  <si>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</si>
  <si>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</si>
  <si>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</si>
  <si>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</si>
  <si>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</si>
  <si>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</si>
  <si>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</si>
  <si>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</si>
  <si>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</si>
  <si>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</si>
  <si>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</si>
  <si>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</si>
  <si>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</si>
  <si>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</si>
  <si>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</si>
  <si>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</si>
  <si>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</si>
  <si>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</si>
  <si>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</si>
  <si>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</si>
  <si>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</si>
  <si>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</si>
  <si>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</si>
  <si>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</si>
  <si>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</si>
  <si>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</si>
  <si>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</si>
  <si>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</si>
  <si>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</si>
  <si>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</si>
  <si>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</si>
  <si>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</si>
  <si>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</si>
  <si>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</si>
  <si>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</si>
  <si>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</si>
  <si>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</si>
  <si>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</si>
  <si>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</si>
  <si>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</si>
  <si>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</si>
  <si>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</si>
  <si>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</si>
  <si>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</si>
  <si>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</si>
  <si>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</si>
  <si>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</si>
  <si>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</si>
  <si>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</si>
  <si>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</si>
  <si>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</si>
  <si>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</si>
  <si>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</si>
  <si>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</si>
  <si>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</si>
  <si>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</si>
  <si>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</si>
  <si>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</si>
  <si>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</si>
  <si>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</si>
  <si>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</si>
  <si>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</si>
  <si>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</si>
  <si>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</si>
  <si>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</si>
  <si>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</si>
  <si>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</si>
  <si>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</si>
  <si>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</si>
  <si>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</si>
  <si>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</si>
  <si>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</si>
  <si>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</si>
  <si>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</si>
  <si>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</si>
  <si>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</si>
  <si>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</si>
  <si>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</si>
  <si>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</si>
  <si>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</si>
  <si>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</si>
  <si>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</si>
  <si>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</si>
  <si>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</si>
  <si>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</si>
  <si>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</si>
  <si>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</si>
  <si>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</si>
  <si>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</si>
  <si>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</si>
  <si>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</si>
  <si>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</si>
  <si>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</si>
  <si>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</si>
  <si>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</si>
  <si>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</si>
  <si>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</si>
  <si>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</si>
  <si>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</si>
  <si>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</si>
  <si>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</si>
  <si>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</si>
  <si>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</si>
  <si>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</si>
  <si>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</si>
  <si>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</si>
  <si>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</si>
  <si>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</si>
  <si>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</si>
  <si>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</si>
  <si>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</si>
  <si>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</si>
  <si>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</si>
  <si>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</si>
  <si>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</si>
  <si>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</si>
  <si>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</si>
  <si>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</si>
  <si>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</si>
  <si>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</si>
  <si>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</si>
  <si>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</si>
  <si>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</si>
  <si>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</si>
  <si>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</si>
  <si>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</si>
  <si>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</si>
  <si>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</si>
  <si>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</si>
  <si>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</si>
  <si>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</si>
  <si>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</si>
  <si>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</si>
  <si>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</si>
  <si>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</si>
  <si>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</si>
  <si>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</si>
  <si>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</si>
  <si>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</si>
  <si>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</si>
  <si>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</si>
  <si>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</si>
  <si>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</si>
  <si>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</si>
  <si>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</si>
  <si>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</si>
  <si>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</si>
  <si>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</si>
  <si>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</si>
  <si>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</si>
  <si>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</si>
  <si>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</si>
  <si>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</si>
  <si>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</si>
  <si>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</si>
  <si>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</si>
  <si>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</si>
  <si>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</si>
  <si>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</si>
  <si>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</si>
  <si>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</si>
  <si>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</si>
  <si>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</si>
  <si>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</si>
  <si>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</si>
  <si>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</si>
  <si>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</si>
  <si>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</si>
  <si>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</si>
  <si>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</si>
  <si>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</si>
  <si>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</si>
  <si>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</si>
  <si>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</si>
  <si>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</si>
  <si>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</si>
  <si>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</si>
  <si>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</si>
  <si>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</si>
  <si>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</si>
  <si>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</si>
  <si>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</si>
  <si>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</si>
  <si>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</si>
  <si>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</si>
  <si>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</si>
  <si>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</si>
  <si>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</si>
  <si>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</si>
  <si>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</si>
  <si>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</si>
  <si>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</si>
  <si>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</si>
  <si>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</si>
  <si>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</si>
  <si>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</si>
  <si>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</si>
  <si>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</si>
  <si>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</si>
  <si>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</si>
  <si>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</si>
  <si>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</si>
  <si>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</si>
  <si>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</si>
  <si>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</si>
  <si>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</si>
  <si>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</si>
  <si>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</si>
  <si>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</si>
  <si>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</si>
  <si>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</si>
  <si>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</si>
  <si>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</si>
  <si>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</si>
  <si>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</si>
  <si>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</si>
  <si>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</si>
  <si>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</si>
  <si>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</si>
  <si>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</si>
  <si>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</si>
  <si>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</si>
  <si>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</si>
  <si>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</si>
  <si>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</si>
  <si>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</si>
  <si>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</si>
  <si>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</si>
  <si>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</si>
  <si>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</si>
  <si>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</si>
  <si>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</si>
  <si>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</si>
  <si>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</si>
  <si>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</si>
  <si>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</si>
  <si>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</si>
  <si>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</si>
  <si>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</si>
  <si>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</si>
  <si>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</si>
  <si>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</si>
  <si>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</si>
  <si>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</si>
  <si>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</si>
  <si>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</si>
  <si>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</si>
  <si>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</si>
  <si>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</si>
  <si>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</si>
  <si>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</si>
  <si>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</si>
  <si>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</si>
  <si>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</si>
  <si>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</si>
  <si>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</si>
  <si>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</si>
  <si>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</si>
  <si>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</si>
  <si>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</si>
  <si>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</si>
  <si>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</si>
  <si>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</si>
  <si>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</si>
  <si>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</si>
  <si>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</si>
  <si>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</si>
  <si>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</si>
  <si>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</si>
  <si>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</si>
  <si>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</si>
  <si>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</si>
  <si>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</si>
  <si>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</si>
  <si>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</si>
  <si>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</si>
  <si>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</si>
  <si>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</si>
  <si>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</si>
  <si>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</si>
  <si>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</si>
  <si>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</si>
  <si>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</si>
  <si>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</si>
  <si>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</si>
  <si>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</si>
  <si>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</si>
  <si>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</si>
  <si>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</si>
  <si>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</si>
  <si>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</si>
  <si>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</si>
  <si>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</si>
  <si>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</si>
  <si>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</si>
  <si>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</si>
  <si>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</si>
  <si>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</si>
  <si>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</si>
  <si>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</si>
  <si>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</si>
  <si>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</si>
  <si>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</si>
  <si>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</si>
  <si>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</si>
  <si>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</si>
  <si>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</si>
  <si>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</si>
  <si>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</si>
  <si>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</si>
  <si>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</si>
  <si>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</si>
  <si>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</si>
  <si>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</si>
  <si>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</si>
  <si>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</si>
  <si>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</si>
  <si>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</si>
  <si>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</si>
  <si>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</si>
  <si>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</si>
  <si>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</si>
  <si>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</si>
  <si>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</si>
  <si>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</si>
  <si>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</si>
  <si>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</si>
  <si>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</si>
  <si>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</si>
  <si>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</si>
  <si>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</si>
  <si>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</si>
  <si>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</si>
  <si>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</si>
  <si>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</si>
  <si>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</si>
  <si>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</si>
  <si>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</si>
  <si>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</si>
  <si>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</si>
  <si>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</si>
  <si>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</si>
  <si>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</si>
  <si>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</si>
  <si>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</si>
  <si>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</si>
  <si>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</si>
  <si>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</si>
  <si>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</si>
  <si>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</si>
  <si>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</si>
  <si>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</si>
  <si>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</si>
  <si>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</si>
  <si>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</si>
  <si>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</si>
  <si>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</si>
  <si>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</si>
  <si>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</si>
  <si>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</si>
  <si>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</si>
  <si>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</si>
  <si>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</si>
  <si>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</si>
  <si>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</si>
  <si>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</si>
  <si>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</si>
  <si>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</si>
  <si>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</si>
  <si>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</si>
  <si>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</si>
  <si>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</si>
  <si>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</si>
  <si>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</si>
  <si>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</si>
  <si>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</si>
  <si>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</si>
  <si>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</si>
  <si>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</si>
  <si>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</si>
  <si>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</si>
  <si>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</si>
  <si>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</si>
  <si>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</si>
  <si>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</si>
  <si>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</si>
  <si>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</si>
  <si>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</si>
  <si>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</si>
  <si>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</si>
  <si>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</si>
  <si>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</si>
  <si>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</si>
  <si>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</si>
  <si>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</si>
  <si>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</si>
  <si>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</si>
  <si>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</si>
  <si>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</si>
  <si>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</si>
  <si>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</si>
  <si>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</si>
  <si>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</si>
  <si>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</si>
  <si>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</si>
  <si>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</si>
  <si>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</si>
  <si>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</si>
  <si>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</si>
  <si>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</si>
  <si>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</si>
  <si>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</si>
  <si>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</si>
  <si>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</si>
  <si>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</si>
  <si>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</si>
  <si>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</si>
  <si>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</si>
  <si>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</si>
  <si>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</si>
  <si>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</si>
  <si>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</si>
  <si>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</si>
  <si>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</si>
  <si>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</si>
  <si>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</si>
  <si>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</si>
  <si>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</si>
  <si>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</si>
  <si>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</si>
  <si>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</si>
  <si>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</si>
  <si>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</si>
  <si>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</si>
  <si>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</si>
  <si>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</si>
  <si>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</si>
  <si>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</si>
  <si>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</si>
  <si>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</si>
  <si>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</si>
  <si>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</si>
  <si>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</si>
  <si>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</si>
  <si>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</si>
  <si>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</si>
  <si>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</si>
  <si>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</si>
  <si>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</si>
  <si>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</si>
  <si>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</si>
  <si>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</si>
  <si>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</si>
  <si>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</si>
  <si>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</si>
  <si>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</si>
  <si>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</si>
  <si>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</si>
  <si>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</si>
  <si>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</si>
  <si>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</si>
  <si>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</si>
  <si>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</si>
  <si>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</si>
  <si>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</si>
  <si>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</si>
  <si>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</si>
  <si>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</si>
  <si>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</si>
  <si>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</si>
  <si>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</si>
  <si>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</si>
  <si>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</si>
  <si>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</si>
  <si>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</si>
  <si>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</si>
  <si>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</si>
  <si>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</si>
  <si>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</si>
  <si>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</si>
  <si>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</si>
  <si>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</si>
  <si>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</si>
  <si>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</si>
  <si>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</si>
  <si>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</si>
  <si>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</si>
  <si>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</si>
  <si>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</si>
  <si>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</si>
  <si>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</si>
  <si>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</si>
  <si>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</si>
  <si>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</si>
  <si>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</si>
  <si>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</si>
  <si>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</si>
  <si>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</si>
  <si>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</si>
  <si>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</si>
  <si>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</si>
  <si>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</si>
  <si>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</si>
  <si>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</si>
  <si>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</si>
  <si>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</si>
  <si>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</si>
  <si>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</si>
  <si>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</si>
  <si>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</si>
  <si>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</si>
  <si>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</si>
  <si>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</si>
  <si>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</si>
  <si>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</si>
  <si>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</si>
  <si>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</si>
  <si>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</si>
  <si>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</si>
  <si>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</si>
  <si>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</si>
  <si>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</si>
  <si>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</si>
  <si>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</si>
  <si>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</si>
  <si>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</si>
  <si>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</si>
  <si>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</si>
  <si>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</si>
  <si>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</si>
  <si>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</si>
  <si>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</si>
  <si>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</si>
  <si>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</si>
  <si>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</si>
  <si>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</si>
  <si>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</si>
  <si>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</si>
  <si>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</si>
  <si>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</si>
  <si>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</si>
  <si>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</si>
  <si>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</si>
  <si>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</si>
  <si>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</si>
  <si>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</si>
  <si>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</si>
  <si>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</si>
  <si>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</si>
  <si>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</si>
  <si>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</si>
  <si>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</si>
  <si>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</si>
  <si>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</si>
  <si>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</si>
  <si>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</si>
  <si>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</si>
  <si>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</si>
  <si>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</si>
  <si>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</si>
  <si>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</si>
  <si>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</si>
  <si>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</si>
  <si>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</si>
  <si>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</si>
  <si>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</si>
  <si>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</si>
  <si>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</si>
  <si>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</si>
  <si>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</si>
  <si>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</si>
  <si>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</si>
  <si>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</si>
  <si>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</si>
  <si>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</si>
  <si>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</si>
  <si>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</si>
  <si>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</si>
  <si>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</si>
  <si>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</si>
  <si>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</si>
  <si>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</si>
  <si>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</si>
  <si>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</si>
  <si>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</si>
  <si>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</si>
  <si>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</si>
  <si>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</si>
  <si>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</si>
  <si>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</si>
  <si>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</si>
  <si>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</si>
  <si>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</si>
  <si>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</si>
  <si>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</si>
  <si>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</si>
  <si>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</si>
  <si>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</si>
  <si>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</si>
  <si>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</si>
  <si>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</si>
  <si>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</si>
  <si>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</si>
  <si>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</si>
  <si>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</si>
  <si>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</si>
  <si>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</si>
  <si>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</si>
  <si>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</si>
  <si>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</si>
  <si>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</si>
  <si>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</si>
  <si>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</si>
  <si>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</si>
  <si>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</si>
  <si>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</si>
  <si>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</si>
  <si>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</si>
  <si>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</si>
  <si>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</si>
  <si>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</si>
  <si>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</si>
  <si>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</si>
  <si>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</si>
  <si>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</si>
  <si>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</si>
  <si>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</si>
  <si>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</si>
  <si>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</si>
  <si>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</si>
  <si>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</si>
  <si>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</si>
  <si>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</si>
  <si>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</si>
  <si>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</si>
  <si>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</si>
  <si>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</si>
  <si>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</si>
  <si>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</si>
  <si>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</si>
  <si>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</si>
  <si>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</si>
  <si>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</si>
  <si>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</si>
  <si>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</si>
  <si>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</si>
  <si>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</si>
  <si>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</si>
  <si>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</si>
  <si>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</si>
  <si>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</si>
  <si>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</si>
  <si>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</si>
  <si>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</si>
  <si>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</si>
  <si>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</si>
  <si>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</si>
  <si>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</si>
  <si>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</si>
  <si>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</si>
  <si>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</si>
  <si>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</si>
  <si>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</si>
  <si>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</si>
  <si>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</si>
  <si>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</si>
  <si>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</si>
  <si>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</si>
  <si>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</si>
  <si>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</si>
  <si>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</si>
  <si>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</si>
  <si>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</si>
  <si>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</si>
  <si>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</si>
  <si>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</si>
  <si>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</si>
  <si>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</si>
  <si>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</si>
  <si>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</si>
  <si>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</si>
  <si>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</si>
  <si>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</si>
  <si>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</si>
  <si>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</si>
  <si>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</si>
  <si>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</si>
  <si>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</si>
  <si>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</si>
  <si>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</si>
  <si>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</si>
  <si>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</si>
  <si>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</si>
  <si>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</si>
  <si>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</si>
  <si>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</si>
  <si>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</si>
  <si>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</si>
  <si>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</si>
  <si>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</si>
  <si>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</si>
  <si>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</si>
  <si>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</si>
  <si>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</si>
  <si>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</si>
  <si>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</si>
  <si>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</si>
  <si>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</si>
  <si>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</si>
  <si>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</si>
  <si>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</si>
  <si>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</si>
  <si>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</si>
  <si>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</si>
  <si>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</si>
  <si>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</si>
  <si>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</si>
  <si>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</si>
  <si>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</si>
  <si>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</si>
  <si>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</si>
  <si>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</si>
  <si>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</si>
  <si>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</si>
  <si>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</si>
  <si>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</si>
  <si>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</si>
  <si>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</si>
  <si>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</si>
  <si>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</si>
  <si>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</si>
  <si>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</si>
  <si>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</si>
  <si>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</si>
  <si>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</si>
  <si>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</si>
  <si>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</si>
  <si>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</si>
  <si>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</si>
  <si>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</si>
  <si>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</si>
  <si>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</si>
  <si>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</si>
  <si>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</si>
  <si>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</si>
  <si>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</si>
  <si>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</si>
  <si>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</si>
  <si>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</si>
  <si>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</si>
  <si>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</si>
  <si>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</si>
  <si>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</si>
  <si>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</si>
  <si>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</si>
  <si>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</si>
  <si>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</si>
  <si>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</si>
  <si>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</si>
  <si>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</si>
  <si>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</si>
  <si>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</si>
  <si>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</si>
  <si>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</si>
  <si>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</si>
  <si>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</si>
  <si>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</si>
  <si>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</si>
  <si>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</si>
  <si>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</si>
  <si>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</si>
  <si>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</si>
  <si>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</si>
  <si>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</si>
  <si>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</si>
  <si>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</si>
  <si>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</si>
  <si>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</si>
  <si>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</si>
  <si>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</si>
  <si>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</si>
  <si>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</si>
  <si>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</si>
  <si>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</si>
  <si>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</si>
  <si>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</si>
  <si>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</si>
  <si>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</si>
  <si>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</si>
  <si>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</si>
  <si>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</si>
  <si>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</si>
  <si>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</si>
  <si>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</si>
  <si>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</si>
  <si>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</si>
  <si>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</si>
  <si>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</si>
  <si>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</si>
  <si>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</si>
  <si>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</si>
  <si>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</si>
  <si>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</si>
  <si>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</si>
  <si>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</si>
  <si>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</si>
  <si>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</si>
  <si>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</si>
  <si>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</si>
  <si>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</si>
  <si>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</si>
  <si>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</si>
  <si>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</si>
  <si>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</si>
  <si>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</si>
  <si>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</si>
  <si>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</si>
  <si>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</si>
  <si>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</si>
  <si>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</si>
  <si>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</si>
  <si>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</si>
  <si>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</si>
  <si>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</si>
  <si>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</si>
  <si>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</si>
  <si>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</si>
  <si>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</si>
  <si>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</si>
  <si>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</si>
  <si>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</si>
  <si>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</si>
  <si>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</si>
  <si>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</si>
  <si>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</si>
  <si>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</si>
  <si>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</si>
  <si>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</si>
  <si>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</si>
  <si>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</si>
  <si>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</si>
  <si>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</si>
  <si>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</si>
  <si>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</si>
  <si>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</si>
  <si>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</si>
  <si>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</si>
  <si>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</si>
  <si>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</si>
  <si>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</si>
  <si>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</si>
  <si>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</si>
  <si>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</si>
  <si>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</si>
  <si>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</si>
  <si>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</si>
  <si>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</si>
  <si>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</si>
  <si>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</si>
  <si>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</si>
  <si>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</si>
  <si>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</si>
  <si>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</si>
  <si>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</si>
  <si>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</si>
  <si>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</si>
  <si>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</si>
  <si>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</si>
  <si>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</si>
  <si>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</si>
  <si>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</si>
  <si>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</si>
  <si>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</si>
  <si>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</si>
  <si>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</si>
  <si>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</si>
  <si>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</si>
  <si>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</si>
  <si>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</si>
  <si>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</si>
  <si>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</si>
  <si>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</si>
  <si>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</si>
  <si>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</si>
  <si>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</si>
  <si>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</si>
  <si>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</si>
  <si>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</si>
  <si>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</si>
  <si>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</si>
  <si>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</si>
  <si>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</si>
  <si>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</si>
  <si>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</si>
  <si>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</si>
  <si>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</si>
  <si>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</si>
  <si>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</si>
  <si>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</si>
  <si>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</si>
  <si>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</si>
  <si>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</si>
  <si>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</si>
  <si>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</si>
  <si>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</si>
  <si>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</si>
  <si>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</si>
  <si>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</si>
  <si>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</si>
  <si>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</si>
  <si>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</si>
  <si>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</si>
  <si>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</si>
  <si>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</si>
  <si>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</si>
  <si>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</si>
  <si>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</si>
  <si>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</si>
  <si>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</si>
  <si>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</si>
  <si>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</si>
  <si>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</si>
  <si>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</si>
  <si>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</si>
  <si>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</si>
  <si>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</si>
  <si>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</si>
  <si>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</si>
  <si>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</si>
  <si>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</si>
  <si>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</si>
  <si>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</si>
  <si>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</si>
  <si>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</si>
  <si>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</si>
  <si>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</si>
  <si>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</si>
  <si>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</si>
  <si>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</si>
  <si>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</si>
  <si>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</si>
  <si>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</si>
  <si>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</si>
  <si>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</si>
  <si>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</si>
  <si>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</si>
  <si>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</si>
  <si>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</si>
  <si>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</si>
  <si>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</si>
  <si>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</si>
  <si>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</si>
  <si>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</si>
  <si>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</si>
  <si>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</si>
  <si>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</si>
  <si>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</si>
  <si>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</si>
  <si>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</si>
  <si>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</si>
  <si>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</si>
  <si>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</si>
  <si>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</si>
  <si>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</si>
  <si>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</si>
  <si>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</si>
  <si>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</si>
  <si>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</si>
  <si>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</si>
  <si>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</si>
  <si>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</si>
  <si>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</si>
  <si>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</si>
  <si>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</si>
  <si>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</si>
  <si>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</si>
  <si>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</si>
  <si>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</si>
  <si>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</si>
  <si>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</si>
  <si>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</si>
  <si>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</si>
  <si>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</si>
  <si>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</si>
  <si>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</si>
  <si>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</si>
  <si>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</si>
  <si>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</si>
  <si>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</si>
  <si>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</si>
  <si>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</si>
  <si>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</si>
  <si>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</si>
  <si>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</si>
  <si>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</si>
  <si>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</si>
  <si>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</si>
  <si>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</si>
  <si>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</si>
  <si>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</si>
  <si>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</si>
  <si>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</si>
  <si>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</si>
  <si>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</si>
  <si>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</si>
  <si>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</si>
  <si>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</si>
  <si>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</si>
  <si>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</si>
  <si>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</si>
  <si>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</si>
  <si>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</si>
  <si>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</si>
  <si>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</si>
  <si>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</si>
  <si>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</si>
  <si>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</si>
  <si>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</si>
  <si>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</si>
  <si>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</si>
  <si>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</si>
  <si>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</si>
  <si>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</si>
  <si>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</si>
  <si>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</si>
  <si>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</si>
  <si>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</si>
  <si>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</si>
  <si>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</si>
  <si>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</si>
  <si>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</si>
  <si>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</si>
  <si>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</si>
  <si>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</si>
  <si>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</si>
  <si>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</si>
  <si>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</si>
  <si>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</si>
  <si>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</si>
  <si>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</si>
  <si>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</si>
  <si>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</si>
  <si>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</si>
  <si>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</si>
  <si>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</si>
  <si>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</si>
  <si>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</si>
  <si>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</si>
  <si>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</si>
  <si>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</si>
  <si>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</si>
  <si>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</si>
  <si>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</si>
  <si>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</si>
  <si>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</si>
  <si>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</si>
  <si>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</si>
  <si>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</si>
  <si>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</si>
  <si>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</si>
  <si>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</si>
  <si>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</si>
  <si>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</si>
  <si>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</si>
  <si>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</si>
  <si>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</si>
  <si>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</si>
  <si>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</si>
  <si>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</si>
  <si>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</si>
  <si>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</si>
  <si>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</si>
  <si>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</si>
  <si>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</si>
  <si>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</si>
  <si>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</si>
  <si>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</si>
  <si>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</si>
  <si>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</si>
  <si>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</si>
  <si>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</si>
  <si>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</si>
  <si>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</si>
  <si>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</si>
  <si>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</si>
  <si>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</si>
  <si>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</si>
  <si>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</si>
  <si>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</si>
  <si>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</si>
  <si>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</si>
  <si>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</si>
  <si>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</si>
  <si>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</si>
  <si>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</si>
  <si>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</si>
  <si>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</si>
  <si>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</si>
  <si>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</si>
  <si>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</si>
  <si>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</si>
  <si>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</si>
  <si>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</si>
  <si>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</si>
  <si>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</si>
  <si>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</si>
  <si>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</si>
  <si>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</si>
  <si>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</si>
  <si>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</si>
  <si>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</si>
  <si>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</si>
  <si>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</si>
  <si>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</si>
  <si>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</si>
  <si>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</si>
  <si>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</si>
  <si>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</si>
  <si>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</si>
  <si>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</si>
  <si>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</si>
  <si>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</si>
  <si>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</si>
  <si>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</si>
  <si>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</si>
  <si>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</si>
  <si>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</si>
  <si>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</si>
  <si>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</si>
  <si>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</si>
  <si>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</si>
  <si>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</si>
  <si>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</si>
  <si>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</si>
  <si>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</si>
  <si>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</si>
  <si>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</si>
  <si>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</si>
  <si>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</si>
  <si>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</si>
  <si>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</si>
  <si>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</si>
  <si>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</si>
  <si>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</si>
  <si>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</si>
  <si>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</si>
  <si>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</si>
  <si>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</si>
  <si>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</si>
  <si>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</si>
  <si>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</si>
  <si>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</si>
  <si>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</si>
  <si>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</si>
  <si>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</si>
  <si>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</si>
  <si>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</si>
  <si>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</si>
  <si>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</si>
  <si>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</si>
  <si>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</si>
  <si>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</si>
  <si>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</si>
  <si>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</si>
  <si>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</si>
  <si>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</si>
  <si>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</si>
  <si>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</si>
  <si>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</si>
  <si>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</si>
  <si>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</si>
  <si>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</si>
  <si>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</si>
  <si>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</si>
  <si>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</si>
  <si>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</si>
  <si>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</si>
  <si>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</si>
  <si>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</si>
  <si>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</si>
  <si>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</si>
  <si>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</si>
  <si>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</si>
  <si>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</si>
  <si>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</si>
  <si>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</si>
  <si>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</si>
  <si>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</si>
  <si>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</si>
  <si>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</si>
  <si>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</si>
  <si>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</si>
  <si>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</si>
  <si>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</si>
  <si>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</si>
  <si>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</si>
  <si>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</si>
  <si>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</si>
  <si>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</si>
  <si>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</si>
  <si>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</si>
  <si>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</si>
  <si>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</si>
  <si>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</si>
  <si>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</si>
  <si>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</si>
  <si>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</si>
  <si>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</si>
  <si>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</si>
  <si>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</si>
  <si>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</si>
  <si>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</si>
  <si>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</si>
  <si>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</si>
  <si>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</si>
  <si>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</si>
  <si>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</si>
  <si>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</si>
  <si>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</si>
  <si>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</si>
  <si>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</si>
  <si>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</si>
  <si>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</si>
  <si>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</si>
  <si>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</si>
  <si>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</si>
  <si>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</si>
  <si>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</si>
  <si>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</si>
  <si>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</si>
  <si>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</si>
  <si>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</si>
  <si>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</si>
  <si>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</si>
  <si>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</si>
  <si>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</si>
  <si>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</si>
  <si>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</si>
  <si>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</si>
  <si>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</si>
  <si>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</si>
  <si>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</si>
  <si>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</si>
  <si>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</si>
  <si>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</si>
  <si>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</si>
  <si>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</si>
  <si>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</si>
  <si>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</si>
  <si>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</si>
  <si>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</si>
  <si>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</si>
  <si>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</si>
  <si>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</si>
  <si>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</si>
  <si>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</si>
  <si>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</si>
  <si>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</si>
  <si>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</si>
  <si>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</si>
  <si>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</si>
  <si>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</si>
  <si>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</si>
  <si>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</si>
  <si>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</si>
  <si>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</si>
  <si>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</si>
  <si>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</si>
  <si>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</si>
  <si>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</si>
  <si>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</si>
  <si>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</si>
  <si>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</si>
  <si>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</si>
  <si>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</si>
  <si>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</si>
  <si>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</si>
  <si>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</si>
  <si>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</si>
  <si>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</si>
  <si>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</si>
  <si>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</si>
  <si>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</si>
  <si>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</si>
  <si>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</si>
  <si>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</si>
  <si>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</si>
  <si>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</si>
  <si>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</si>
  <si>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</si>
  <si>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</si>
  <si>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</si>
  <si>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</si>
  <si>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</si>
  <si>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</si>
  <si>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</si>
  <si>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</si>
  <si>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</si>
  <si>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</si>
  <si>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</si>
  <si>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</si>
  <si>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</si>
  <si>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</si>
  <si>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</si>
  <si>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</si>
  <si>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</si>
  <si>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</si>
  <si>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</si>
  <si>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</si>
  <si>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</si>
  <si>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</si>
  <si>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</si>
  <si>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</si>
  <si>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</si>
  <si>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</si>
  <si>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</si>
  <si>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</si>
  <si>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</si>
  <si>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</si>
  <si>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</si>
  <si>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</si>
  <si>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</si>
  <si>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</si>
  <si>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</si>
  <si>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</si>
  <si>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</si>
  <si>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</si>
  <si>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</si>
  <si>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</si>
  <si>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</si>
  <si>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</si>
  <si>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</si>
  <si>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</si>
  <si>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</si>
  <si>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</si>
  <si>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</si>
  <si>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</si>
  <si>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</si>
  <si>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</si>
  <si>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</si>
  <si>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</si>
  <si>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</si>
  <si>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</si>
  <si>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</si>
  <si>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</si>
  <si>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</si>
  <si>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</si>
  <si>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</si>
  <si>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</si>
  <si>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</si>
  <si>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</si>
  <si>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</si>
  <si>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</si>
  <si>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</si>
  <si>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</si>
  <si>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</si>
  <si>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</si>
  <si>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</si>
  <si>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</si>
  <si>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</si>
  <si>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</si>
  <si>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</si>
  <si>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</si>
  <si>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</si>
  <si>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</si>
  <si>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</si>
  <si>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</si>
  <si>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</si>
  <si>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</si>
  <si>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</si>
  <si>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</si>
  <si>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</si>
  <si>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</si>
  <si>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</si>
  <si>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</si>
  <si>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</si>
  <si>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</si>
  <si>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</si>
  <si>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</si>
  <si>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</si>
  <si>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</si>
  <si>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</si>
  <si>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</si>
  <si>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</si>
  <si>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</si>
  <si>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</si>
  <si>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</si>
  <si>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</si>
  <si>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</si>
  <si>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</si>
  <si>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</si>
  <si>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</si>
  <si>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</si>
  <si>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</si>
  <si>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</si>
  <si>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</si>
  <si>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</si>
  <si>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</si>
  <si>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</si>
  <si>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</si>
  <si>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</si>
  <si>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</si>
  <si>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</si>
  <si>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</si>
  <si>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</si>
  <si>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</si>
  <si>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</si>
  <si>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</si>
  <si>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</si>
  <si>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</si>
  <si>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</si>
  <si>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</si>
  <si>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</si>
  <si>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</si>
  <si>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</si>
  <si>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</si>
  <si>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</si>
  <si>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</si>
  <si>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</si>
  <si>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</si>
  <si>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</si>
  <si>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</si>
  <si>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</si>
  <si>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</si>
  <si>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</si>
  <si>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</si>
  <si>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</si>
  <si>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</si>
  <si>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</si>
  <si>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</si>
  <si>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</si>
  <si>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</si>
  <si>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</si>
  <si>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</si>
  <si>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</si>
  <si>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</si>
  <si>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</si>
  <si>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</si>
  <si>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</si>
  <si>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</si>
  <si>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</si>
  <si>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</si>
  <si>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</si>
  <si>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</si>
  <si>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</si>
  <si>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</si>
  <si>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</si>
  <si>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</si>
  <si>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</si>
  <si>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</si>
  <si>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</si>
  <si>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</si>
  <si>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</si>
  <si>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</si>
  <si>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</si>
  <si>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</si>
  <si>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</si>
  <si>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</si>
  <si>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</si>
  <si>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</si>
  <si>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</si>
  <si>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</si>
  <si>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</si>
  <si>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</si>
  <si>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</si>
  <si>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</si>
  <si>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</si>
  <si>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</si>
  <si>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</si>
  <si>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</si>
  <si>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</si>
  <si>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</si>
  <si>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</si>
  <si>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</si>
  <si>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</si>
  <si>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</si>
  <si>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</si>
  <si>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</si>
  <si>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</si>
  <si>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</si>
  <si>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</si>
  <si>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</si>
  <si>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</si>
  <si>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</si>
  <si>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</si>
  <si>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</si>
  <si>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</si>
  <si>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</si>
  <si>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</si>
  <si>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</si>
  <si>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</si>
  <si>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</si>
  <si>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</si>
  <si>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</si>
  <si>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</si>
  <si>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</si>
  <si>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</si>
  <si>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</si>
  <si>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</si>
  <si>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</si>
  <si>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</si>
  <si>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</si>
  <si>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</si>
  <si>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</si>
  <si>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</si>
  <si>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</si>
  <si>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</si>
  <si>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</si>
  <si>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</si>
  <si>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</si>
  <si>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</si>
  <si>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</si>
  <si>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</si>
  <si>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</si>
  <si>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</si>
  <si>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</si>
  <si>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</si>
  <si>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</si>
  <si>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</si>
  <si>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</si>
  <si>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</si>
  <si>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</si>
  <si>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</si>
  <si>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</si>
  <si>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</si>
  <si>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</si>
  <si>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</si>
  <si>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</si>
  <si>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</si>
  <si>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</si>
  <si>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</si>
  <si>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</si>
  <si>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</si>
  <si>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</si>
  <si>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</si>
  <si>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</si>
  <si>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</si>
  <si>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</si>
  <si>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</si>
  <si>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</si>
  <si>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</si>
  <si>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</si>
  <si>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</si>
  <si>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</si>
  <si>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</si>
  <si>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</si>
  <si>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</si>
  <si>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</si>
  <si>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</si>
  <si>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</si>
  <si>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</si>
  <si>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</si>
  <si>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</si>
  <si>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</si>
  <si>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</si>
  <si>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</si>
  <si>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</si>
  <si>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</si>
  <si>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</si>
  <si>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</si>
  <si>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</si>
  <si>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</si>
  <si>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</si>
  <si>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</si>
  <si>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</si>
  <si>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</si>
  <si>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</si>
  <si>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</si>
  <si>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</si>
  <si>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</si>
  <si>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</si>
  <si>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</si>
  <si>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</si>
  <si>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</si>
  <si>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</si>
  <si>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</si>
  <si>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</si>
  <si>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</si>
  <si>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</si>
  <si>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</si>
  <si>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</si>
  <si>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</si>
  <si>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</si>
  <si>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</si>
  <si>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</si>
  <si>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</si>
  <si>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</si>
  <si>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</si>
  <si>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</si>
  <si>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</si>
  <si>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</si>
  <si>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</si>
  <si>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</si>
  <si>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</si>
  <si>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</si>
  <si>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</si>
  <si>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</si>
  <si>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</si>
  <si>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</si>
  <si>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</si>
  <si>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</si>
  <si>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</si>
  <si>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</si>
  <si>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</si>
  <si>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</si>
  <si>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</si>
  <si>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</si>
  <si>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</si>
  <si>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</si>
  <si>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</si>
  <si>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</si>
  <si>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</si>
  <si>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</si>
  <si>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</si>
  <si>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</si>
  <si>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</si>
  <si>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</si>
  <si>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</si>
  <si>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</si>
  <si>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</si>
  <si>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</si>
  <si>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</si>
  <si>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</si>
  <si>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</si>
  <si>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</si>
  <si>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</si>
  <si>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</si>
  <si>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</si>
  <si>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</si>
  <si>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</si>
  <si>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</si>
  <si>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</si>
  <si>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</si>
  <si>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</si>
  <si>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</si>
  <si>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</si>
  <si>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</si>
  <si>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</si>
  <si>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</si>
  <si>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</si>
  <si>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</si>
  <si>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</si>
  <si>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</si>
  <si>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</si>
  <si>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</si>
  <si>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</si>
  <si>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</si>
  <si>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</si>
  <si>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</si>
  <si>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</si>
  <si>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</si>
  <si>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</si>
  <si>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</si>
  <si>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</si>
  <si>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</si>
  <si>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</si>
  <si>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</si>
  <si>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</si>
  <si>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</si>
  <si>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</si>
  <si>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</si>
  <si>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</si>
  <si>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</si>
  <si>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</si>
  <si>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</si>
  <si>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</si>
  <si>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</si>
  <si>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</si>
  <si>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</si>
  <si>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</si>
  <si>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</si>
  <si>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</si>
  <si>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</si>
  <si>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</si>
  <si>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</si>
  <si>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</si>
  <si>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</si>
  <si>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</si>
  <si>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</si>
  <si>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</si>
  <si>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</si>
  <si>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</si>
  <si>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</si>
  <si>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</si>
  <si>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</si>
  <si>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</si>
  <si>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</si>
  <si>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</si>
  <si>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</si>
  <si>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</si>
  <si>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</si>
  <si>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</si>
  <si>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</si>
  <si>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</si>
  <si>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</si>
  <si>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</si>
  <si>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</si>
  <si>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</si>
  <si>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</si>
  <si>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</si>
  <si>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</si>
  <si>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</si>
  <si>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</si>
  <si>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</si>
  <si>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</si>
  <si>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</si>
  <si>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</si>
  <si>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</si>
  <si>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</si>
  <si>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</si>
  <si>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</si>
  <si>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</si>
  <si>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</si>
  <si>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</si>
  <si>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</si>
  <si>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</si>
  <si>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</si>
  <si>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</si>
  <si>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</si>
  <si>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</si>
  <si>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</si>
  <si>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</si>
  <si>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</si>
  <si>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</si>
  <si>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</si>
  <si>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</si>
  <si>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</si>
  <si>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</si>
  <si>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</si>
  <si>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</si>
  <si>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</si>
  <si>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</si>
  <si>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</si>
  <si>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</si>
  <si>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</si>
  <si>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</si>
  <si>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</si>
  <si>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</si>
  <si>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</si>
  <si>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</si>
  <si>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</si>
  <si>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</si>
  <si>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</si>
  <si>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</si>
  <si>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</si>
  <si>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</si>
  <si>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</si>
  <si>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</si>
  <si>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</si>
  <si>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</si>
  <si>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</si>
  <si>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</si>
  <si>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</si>
  <si>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</si>
  <si>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</si>
  <si>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</si>
  <si>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</si>
  <si>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</si>
  <si>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</si>
  <si>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</si>
  <si>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</si>
  <si>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</si>
  <si>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</si>
  <si>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</si>
  <si>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</si>
  <si>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</si>
  <si>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</si>
  <si>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</si>
  <si>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</si>
  <si>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</si>
  <si>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</si>
  <si>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</si>
  <si>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</si>
  <si>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</si>
  <si>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</si>
  <si>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</si>
  <si>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</si>
  <si>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</si>
  <si>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</si>
  <si>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</si>
  <si>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</si>
  <si>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</si>
  <si>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</si>
  <si>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</si>
  <si>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</si>
  <si>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</si>
  <si>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</si>
  <si>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</si>
  <si>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</si>
  <si>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</si>
  <si>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</si>
  <si>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</si>
  <si>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</si>
  <si>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</si>
  <si>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</si>
  <si>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</si>
  <si>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</si>
  <si>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</si>
  <si>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</si>
  <si>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</si>
  <si>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</si>
  <si>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</si>
  <si>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</si>
  <si>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</si>
  <si>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</si>
  <si>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</si>
  <si>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</si>
  <si>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</si>
  <si>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</si>
  <si>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</si>
  <si>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</si>
  <si>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</si>
  <si>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</si>
  <si>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</si>
  <si>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</si>
  <si>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</si>
  <si>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</si>
  <si>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</si>
  <si>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</si>
  <si>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</si>
  <si>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</si>
  <si>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</si>
  <si>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</si>
  <si>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</si>
  <si>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</si>
  <si>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</si>
  <si>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</si>
  <si>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</si>
  <si>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</si>
  <si>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</si>
  <si>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</si>
  <si>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</si>
  <si>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</si>
  <si>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</si>
  <si>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</si>
  <si>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</si>
  <si>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</si>
  <si>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</si>
  <si>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</si>
  <si>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</si>
  <si>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</si>
  <si>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</si>
  <si>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</si>
  <si>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</si>
  <si>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</si>
  <si>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</si>
  <si>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</si>
  <si>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</si>
  <si>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</si>
  <si>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</si>
  <si>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</si>
  <si>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</si>
  <si>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</si>
  <si>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</si>
  <si>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</si>
  <si>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</si>
  <si>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</si>
  <si>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</si>
  <si>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</si>
  <si>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</si>
  <si>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</si>
  <si>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</si>
  <si>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</si>
  <si>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</si>
  <si>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</si>
  <si>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</si>
  <si>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</si>
  <si>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</si>
  <si>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</si>
  <si>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</si>
  <si>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</si>
  <si>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</si>
  <si>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</si>
  <si>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</si>
  <si>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</si>
  <si>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</si>
  <si>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</si>
  <si>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</si>
  <si>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</si>
  <si>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</si>
  <si>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</si>
  <si>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</si>
  <si>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</si>
  <si>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</si>
  <si>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</si>
  <si>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</si>
  <si>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</si>
  <si>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</si>
  <si>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</si>
  <si>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</si>
  <si>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</si>
  <si>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</si>
  <si>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</si>
  <si>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</si>
  <si>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</si>
  <si>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</si>
  <si>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</si>
  <si>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</si>
  <si>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</si>
  <si>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</si>
  <si>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</si>
  <si>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</si>
  <si>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</si>
  <si>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</si>
  <si>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</si>
  <si>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</si>
  <si>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</si>
  <si>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</si>
  <si>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</si>
  <si>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</si>
  <si>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</si>
  <si>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</si>
  <si>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</si>
  <si>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</si>
  <si>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</si>
  <si>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</si>
  <si>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</si>
  <si>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</si>
  <si>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</si>
  <si>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</si>
  <si>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</si>
  <si>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</si>
  <si>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</si>
  <si>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</si>
  <si>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</si>
  <si>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</si>
  <si>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</si>
  <si>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</si>
  <si>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</si>
  <si>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</si>
  <si>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</si>
  <si>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</si>
  <si>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</si>
  <si>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</si>
  <si>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</si>
  <si>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</si>
  <si>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</si>
  <si>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</si>
  <si>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</si>
  <si>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</si>
  <si>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</si>
  <si>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</si>
  <si>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</si>
  <si>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</si>
  <si>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</si>
  <si>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</si>
  <si>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</si>
  <si>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</si>
  <si>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</si>
  <si>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</si>
  <si>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</si>
  <si>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</si>
  <si>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</si>
  <si>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</si>
  <si>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</si>
  <si>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</si>
  <si>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</si>
  <si>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</si>
  <si>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</si>
  <si>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</si>
  <si>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</si>
  <si>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</si>
  <si>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</si>
  <si>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</si>
  <si>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</si>
  <si>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</si>
  <si>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</si>
  <si>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</si>
  <si>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</si>
  <si>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</si>
  <si>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</si>
  <si>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</si>
  <si>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</si>
  <si>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</si>
  <si>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</si>
  <si>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</si>
  <si>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</si>
  <si>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</si>
  <si>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</si>
  <si>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</si>
  <si>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</si>
  <si>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</si>
  <si>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</si>
  <si>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</si>
  <si>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</si>
  <si>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</si>
  <si>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</si>
  <si>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</si>
  <si>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</si>
  <si>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</si>
  <si>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</si>
  <si>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</si>
  <si>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</si>
  <si>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</si>
  <si>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</si>
  <si>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</si>
  <si>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</si>
  <si>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</si>
  <si>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</si>
  <si>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</si>
  <si>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</si>
  <si>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</si>
  <si>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</si>
  <si>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</si>
  <si>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</si>
  <si>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</si>
  <si>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</si>
  <si>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</si>
  <si>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</si>
  <si>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</si>
  <si>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</si>
  <si>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</si>
  <si>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</si>
  <si>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</si>
  <si>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</si>
  <si>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</si>
  <si>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</si>
  <si>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</si>
  <si>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</si>
  <si>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</si>
  <si>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</si>
  <si>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</si>
  <si>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</si>
  <si>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</si>
  <si>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</si>
  <si>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</si>
  <si>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</si>
  <si>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</si>
  <si>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</si>
  <si>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</si>
  <si>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</si>
  <si>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</si>
  <si>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</si>
  <si>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</si>
  <si>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</si>
  <si>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</si>
  <si>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</si>
  <si>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</si>
  <si>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</si>
  <si>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</si>
  <si>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</si>
  <si>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</si>
  <si>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</si>
  <si>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</si>
  <si>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</si>
  <si>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</si>
  <si>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</si>
  <si>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</si>
  <si>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</si>
  <si>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</si>
  <si>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</si>
  <si>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</si>
  <si>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</si>
  <si>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</si>
  <si>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</si>
  <si>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</si>
  <si>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</si>
  <si>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</si>
  <si>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</si>
  <si>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</si>
  <si>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</si>
  <si>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</si>
  <si>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</si>
  <si>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</si>
  <si>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</si>
  <si>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</si>
  <si>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</si>
  <si>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</si>
  <si>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</si>
  <si>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</si>
  <si>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</si>
  <si>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</si>
  <si>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</si>
  <si>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</si>
  <si>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</si>
  <si>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</si>
  <si>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</si>
  <si>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</si>
  <si>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</si>
  <si>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</si>
  <si>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</si>
  <si>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</si>
  <si>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</si>
  <si>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</si>
  <si>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</si>
  <si>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</si>
  <si>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</si>
  <si>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</si>
  <si>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</si>
  <si>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</si>
  <si>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</si>
  <si>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</si>
  <si>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</si>
  <si>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</si>
  <si>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</si>
  <si>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</si>
  <si>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</si>
  <si>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</si>
  <si>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</si>
  <si>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</si>
  <si>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</si>
  <si>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</si>
  <si>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</si>
  <si>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</si>
  <si>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</si>
  <si>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</si>
  <si>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</si>
  <si>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</si>
  <si>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</si>
  <si>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</si>
  <si>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</si>
  <si>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</si>
  <si>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</si>
  <si>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</si>
  <si>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</si>
  <si>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</si>
  <si>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</si>
  <si>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</si>
  <si>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</si>
  <si>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</si>
  <si>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</si>
  <si>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</si>
  <si>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</si>
  <si>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</si>
  <si>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</si>
  <si>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</si>
  <si>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</si>
  <si>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</si>
  <si>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</si>
  <si>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</si>
  <si>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</si>
  <si>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</si>
  <si>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</si>
  <si>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</si>
  <si>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</si>
  <si>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</si>
  <si>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</si>
  <si>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</si>
  <si>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</si>
  <si>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</si>
  <si>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</si>
  <si>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</si>
  <si>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</si>
  <si>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</si>
  <si>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</si>
  <si>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</si>
  <si>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</si>
  <si>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</si>
  <si>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</si>
  <si>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</si>
  <si>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</si>
  <si>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</si>
  <si>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</si>
  <si>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</si>
  <si>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</si>
  <si>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</si>
  <si>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</si>
  <si>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</si>
  <si>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</si>
  <si>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</si>
  <si>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</si>
  <si>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</si>
  <si>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</si>
  <si>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</si>
  <si>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</si>
  <si>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</si>
  <si>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</si>
  <si>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</si>
  <si>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</si>
  <si>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</si>
  <si>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</si>
  <si>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</si>
  <si>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</si>
  <si>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</si>
  <si>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</si>
  <si>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</si>
  <si>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</si>
  <si>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</si>
  <si>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</si>
  <si>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</si>
  <si>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</si>
  <si>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</si>
  <si>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</si>
  <si>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</si>
  <si>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</si>
  <si>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</si>
  <si>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</si>
  <si>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</si>
  <si>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</si>
  <si>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</si>
  <si>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</si>
  <si>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</si>
  <si>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</si>
  <si>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</si>
  <si>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</si>
  <si>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</si>
  <si>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</si>
  <si>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</si>
  <si>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</si>
  <si>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</si>
  <si>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</si>
  <si>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</si>
  <si>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</si>
  <si>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</si>
  <si>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</si>
  <si>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</si>
  <si>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</si>
  <si>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</si>
  <si>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</si>
  <si>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</si>
  <si>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</si>
  <si>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</si>
  <si>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</si>
  <si>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</si>
  <si>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</si>
  <si>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</si>
  <si>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</si>
  <si>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</si>
  <si>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</si>
  <si>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</si>
  <si>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</si>
  <si>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</si>
  <si>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</si>
  <si>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</si>
  <si>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</si>
  <si>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</si>
  <si>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</si>
  <si>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</si>
  <si>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</si>
  <si>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</si>
  <si>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</si>
  <si>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</si>
  <si>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</si>
  <si>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</si>
  <si>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</si>
  <si>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</si>
  <si>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</si>
  <si>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</si>
  <si>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</si>
  <si>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</si>
  <si>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</si>
  <si>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</si>
  <si>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</si>
  <si>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</si>
  <si>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</si>
  <si>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</si>
  <si>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</si>
  <si>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</si>
  <si>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</si>
  <si>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</si>
  <si>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</si>
  <si>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</si>
  <si>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</si>
  <si>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</si>
  <si>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</si>
  <si>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</si>
  <si>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</si>
  <si>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</si>
  <si>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</si>
  <si>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</si>
  <si>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</si>
  <si>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</si>
  <si>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</si>
  <si>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</si>
  <si>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</si>
  <si>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</si>
  <si>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</si>
  <si>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</si>
  <si>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</si>
  <si>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</si>
  <si>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</si>
  <si>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</si>
  <si>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</si>
  <si>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</si>
  <si>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</si>
  <si>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</si>
  <si>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</si>
  <si>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</si>
  <si>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</si>
  <si>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</si>
  <si>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</si>
  <si>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</si>
  <si>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</si>
  <si>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</si>
  <si>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</si>
  <si>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</si>
  <si>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</si>
  <si>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</si>
  <si>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</si>
  <si>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</si>
  <si>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</si>
  <si>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</si>
  <si>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</si>
  <si>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</si>
  <si>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</si>
  <si>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</si>
  <si>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</si>
  <si>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</si>
  <si>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</si>
  <si>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</si>
  <si>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</si>
  <si>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</si>
  <si>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</si>
  <si>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</si>
  <si>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</si>
  <si>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</si>
  <si>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</si>
  <si>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</si>
  <si>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</si>
  <si>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</si>
  <si>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</si>
  <si>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</si>
  <si>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</si>
  <si>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</si>
  <si>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</si>
  <si>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</si>
  <si>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</si>
  <si>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</si>
  <si>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</si>
  <si>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</si>
  <si>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</si>
  <si>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</si>
  <si>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</si>
  <si>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</si>
  <si>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</si>
  <si>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</si>
  <si>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</si>
  <si>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</si>
  <si>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</si>
  <si>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</si>
  <si>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</si>
  <si>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</si>
  <si>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</si>
  <si>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</si>
  <si>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</si>
  <si>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</si>
  <si>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</si>
  <si>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</si>
  <si>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</si>
  <si>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</si>
  <si>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</si>
  <si>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</si>
  <si>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</si>
  <si>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</si>
  <si>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</si>
  <si>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</si>
  <si>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</si>
  <si>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</si>
  <si>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</si>
  <si>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</si>
  <si>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</si>
  <si>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</si>
  <si>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</si>
  <si>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</si>
  <si>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</si>
  <si>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</si>
  <si>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</si>
  <si>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</si>
  <si>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</si>
  <si>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</si>
  <si>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</si>
  <si>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</si>
  <si>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</si>
  <si>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</si>
  <si>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</si>
  <si>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</si>
  <si>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</si>
  <si>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</si>
  <si>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</si>
  <si>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</si>
  <si>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</si>
  <si>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</si>
  <si>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</si>
  <si>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</si>
  <si>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</si>
  <si>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</si>
  <si>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</si>
  <si>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</si>
  <si>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</si>
  <si>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</si>
  <si>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</si>
  <si>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</si>
  <si>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</si>
  <si>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</si>
  <si>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</si>
  <si>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</si>
  <si>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</si>
  <si>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</si>
  <si>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</si>
  <si>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</si>
  <si>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</si>
  <si>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</si>
  <si>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</si>
  <si>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</si>
  <si>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</si>
  <si>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</si>
  <si>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</si>
  <si>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</si>
  <si>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</si>
  <si>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</si>
  <si>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</si>
  <si>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</si>
  <si>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</si>
  <si>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</si>
  <si>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</si>
  <si>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</si>
  <si>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</si>
  <si>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</si>
  <si>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</si>
  <si>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</si>
  <si>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</si>
  <si>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</si>
  <si>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</si>
  <si>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</si>
  <si>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</si>
  <si>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</si>
  <si>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</si>
  <si>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</si>
  <si>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</si>
  <si>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</si>
  <si>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</si>
  <si>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</si>
  <si>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</si>
  <si>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</si>
  <si>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</si>
  <si>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</si>
  <si>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</si>
  <si>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</si>
  <si>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</si>
  <si>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</si>
  <si>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</si>
  <si>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</si>
  <si>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</si>
  <si>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</si>
  <si>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</si>
  <si>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</si>
  <si>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</si>
  <si>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</si>
  <si>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</si>
  <si>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</si>
  <si>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</si>
  <si>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</si>
  <si>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</si>
  <si>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</si>
  <si>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</si>
  <si>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</si>
  <si>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</si>
  <si>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</si>
  <si>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</si>
  <si>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</si>
  <si>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</si>
  <si>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</si>
  <si>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</si>
  <si>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</si>
  <si>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</si>
  <si>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</si>
  <si>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</si>
  <si>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</si>
  <si>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</si>
  <si>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</si>
  <si>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</si>
  <si>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</si>
  <si>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</si>
  <si>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</si>
  <si>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</si>
  <si>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</si>
  <si>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</si>
  <si>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</si>
  <si>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</si>
  <si>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</si>
  <si>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</si>
  <si>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</si>
  <si>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</si>
  <si>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</si>
  <si>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</si>
  <si>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</si>
  <si>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</si>
  <si>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</si>
  <si>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</si>
  <si>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</si>
  <si>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</si>
  <si>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</si>
  <si>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</si>
  <si>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</si>
  <si>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</si>
  <si>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</si>
  <si>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</si>
  <si>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</si>
  <si>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</si>
  <si>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</si>
  <si>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</si>
  <si>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</si>
  <si>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</si>
  <si>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</si>
  <si>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</si>
  <si>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</si>
  <si>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</si>
  <si>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</si>
  <si>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</si>
  <si>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</si>
  <si>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</si>
  <si>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</si>
  <si>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</si>
  <si>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</si>
  <si>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</si>
  <si>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</si>
  <si>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</si>
  <si>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</si>
  <si>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</si>
  <si>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</si>
  <si>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</si>
  <si>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</si>
  <si>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</si>
  <si>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</si>
  <si>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</si>
  <si>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</si>
  <si>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</si>
  <si>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</si>
  <si>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</si>
  <si>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</si>
  <si>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</si>
  <si>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</si>
  <si>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</si>
  <si>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</si>
  <si>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</si>
  <si>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</si>
  <si>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</si>
  <si>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</si>
  <si>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</si>
  <si>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</si>
  <si>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</si>
  <si>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</si>
  <si>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</si>
  <si>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</si>
  <si>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</si>
  <si>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</si>
  <si>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</si>
  <si>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</si>
  <si>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</si>
  <si>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</si>
  <si>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</si>
  <si>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</si>
  <si>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</si>
  <si>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</si>
  <si>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</si>
  <si>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</si>
  <si>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</si>
  <si>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</si>
  <si>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</si>
  <si>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</si>
  <si>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</si>
  <si>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</si>
  <si>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</si>
  <si>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</si>
  <si>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</si>
  <si>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</si>
  <si>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</si>
  <si>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</si>
  <si>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</si>
  <si>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</si>
  <si>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</si>
  <si>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</si>
  <si>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</si>
  <si>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</si>
  <si>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</si>
  <si>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</si>
  <si>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</si>
  <si>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</si>
  <si>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</si>
  <si>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</si>
  <si>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</si>
  <si>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</si>
  <si>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</si>
  <si>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</si>
  <si>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</si>
  <si>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</si>
  <si>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</si>
  <si>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</si>
  <si>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</si>
  <si>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</si>
  <si>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</si>
  <si>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</si>
  <si>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</si>
  <si>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</si>
  <si>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</si>
  <si>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</si>
  <si>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</si>
  <si>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</si>
  <si>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</si>
  <si>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</si>
  <si>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</si>
  <si>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</si>
  <si>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</si>
  <si>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</si>
  <si>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</si>
  <si>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</si>
  <si>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</si>
  <si>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</si>
  <si>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</si>
  <si>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</si>
  <si>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</si>
  <si>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</si>
  <si>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</si>
  <si>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</si>
  <si>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</si>
  <si>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</si>
  <si>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</si>
  <si>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</si>
  <si>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</si>
  <si>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</si>
  <si>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</si>
  <si>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</si>
  <si>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</si>
  <si>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</si>
  <si>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</si>
  <si>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</si>
  <si>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</si>
  <si>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</si>
  <si>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</si>
  <si>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</si>
  <si>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</si>
  <si>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</si>
  <si>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</si>
  <si>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</si>
  <si>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</si>
  <si>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</si>
  <si>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</si>
  <si>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</si>
  <si>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</si>
  <si>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</si>
  <si>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</si>
  <si>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</si>
  <si>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</si>
  <si>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</si>
  <si>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</si>
  <si>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</si>
  <si>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</si>
  <si>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</si>
  <si>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</si>
  <si>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</si>
  <si>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</si>
  <si>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</si>
  <si>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</si>
  <si>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</si>
  <si>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</si>
  <si>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</si>
  <si>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</si>
  <si>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</si>
  <si>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</si>
  <si>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</si>
  <si>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</si>
  <si>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</si>
  <si>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</si>
  <si>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</si>
  <si>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</si>
  <si>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</si>
  <si>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</si>
  <si>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</si>
  <si>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</si>
  <si>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</si>
  <si>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</si>
  <si>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</si>
  <si>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</si>
  <si>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</si>
  <si>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</si>
  <si>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</si>
  <si>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</si>
  <si>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</si>
  <si>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</si>
  <si>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</si>
  <si>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</si>
  <si>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</si>
  <si>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</si>
  <si>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</si>
  <si>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</si>
  <si>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</si>
  <si>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</si>
  <si>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</si>
  <si>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</si>
  <si>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</si>
  <si>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</si>
  <si>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</si>
  <si>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</si>
  <si>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</si>
  <si>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</si>
  <si>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</si>
  <si>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</si>
  <si>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</si>
  <si>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</si>
  <si>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</si>
  <si>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</si>
  <si>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</si>
  <si>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</si>
  <si>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</si>
  <si>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</si>
  <si>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</si>
  <si>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</si>
  <si>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</si>
  <si>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</si>
  <si>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</si>
  <si>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</si>
  <si>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</si>
  <si>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</si>
  <si>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</si>
  <si>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</si>
  <si>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</si>
  <si>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</si>
  <si>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</si>
  <si>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</si>
  <si>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</si>
  <si>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</si>
  <si>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</si>
  <si>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</si>
  <si>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</si>
  <si>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</si>
  <si>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</si>
  <si>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</si>
  <si>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</si>
  <si>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</si>
  <si>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</si>
  <si>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</si>
  <si>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</si>
  <si>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</si>
  <si>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</si>
  <si>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</si>
  <si>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</si>
  <si>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</si>
  <si>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</si>
  <si>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</si>
  <si>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</si>
  <si>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</si>
  <si>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</si>
  <si>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</si>
  <si>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</si>
  <si>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</si>
  <si>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</si>
  <si>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</si>
  <si>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</si>
  <si>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</si>
  <si>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</si>
  <si>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</si>
  <si>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</si>
  <si>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</si>
  <si>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</si>
  <si>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</si>
  <si>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</si>
  <si>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</si>
  <si>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</si>
  <si>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</si>
  <si>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</si>
  <si>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</si>
  <si>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</si>
  <si>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</si>
  <si>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</si>
  <si>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</si>
  <si>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</si>
  <si>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</si>
  <si>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</si>
  <si>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</si>
  <si>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</si>
  <si>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</si>
  <si>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</si>
  <si>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</si>
  <si>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</si>
  <si>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</si>
  <si>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</si>
  <si>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</si>
  <si>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</si>
  <si>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</si>
  <si>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</si>
  <si>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</si>
  <si>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</si>
  <si>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</si>
  <si>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</si>
  <si>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</si>
  <si>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</si>
  <si>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</si>
  <si>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</si>
  <si>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</si>
  <si>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</si>
  <si>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</si>
  <si>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</si>
  <si>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</si>
  <si>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</si>
  <si>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</si>
  <si>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</si>
  <si>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</si>
  <si>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</si>
  <si>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</si>
  <si>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</si>
  <si>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</si>
  <si>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</si>
  <si>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</si>
  <si>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</si>
  <si>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</si>
  <si>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</si>
  <si>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</si>
  <si>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</si>
  <si>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</si>
  <si>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</si>
  <si>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</si>
  <si>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</si>
  <si>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</si>
  <si>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</si>
  <si>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</si>
  <si>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</si>
  <si>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</si>
  <si>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</si>
  <si>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</si>
  <si>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</si>
  <si>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</si>
  <si>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</si>
  <si>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</si>
  <si>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</si>
  <si>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</si>
  <si>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</si>
  <si>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</si>
  <si>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</si>
  <si>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</si>
  <si>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</si>
  <si>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</si>
  <si>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</si>
  <si>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</si>
  <si>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</si>
  <si>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</si>
  <si>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</si>
  <si>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</si>
  <si>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</si>
  <si>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</si>
  <si>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</si>
  <si>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</si>
  <si>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</si>
  <si>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</si>
  <si>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</si>
  <si>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</si>
  <si>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</si>
  <si>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</si>
  <si>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</si>
  <si>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</si>
  <si>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</si>
  <si>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</si>
  <si>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</si>
  <si>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</si>
  <si>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</si>
  <si>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</si>
  <si>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</si>
  <si>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</si>
  <si>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</si>
  <si>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</si>
  <si>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</si>
  <si>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</si>
  <si>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</si>
  <si>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</si>
  <si>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</si>
  <si>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</si>
  <si>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</si>
  <si>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</si>
  <si>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</si>
  <si>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</si>
  <si>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</si>
  <si>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</si>
  <si>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</si>
  <si>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</si>
  <si>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</si>
  <si>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</si>
  <si>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</si>
  <si>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</si>
  <si>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</si>
  <si>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</si>
  <si>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</si>
  <si>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</si>
  <si>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</si>
  <si>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</si>
  <si>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</si>
  <si>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</si>
  <si>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</si>
  <si>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</si>
  <si>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</si>
  <si>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</si>
  <si>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</si>
  <si>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</si>
  <si>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</si>
  <si>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</si>
  <si>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</si>
  <si>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</si>
  <si>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</si>
  <si>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</si>
  <si>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</si>
  <si>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</si>
  <si>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</si>
  <si>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</si>
  <si>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</si>
  <si>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</si>
  <si>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</si>
  <si>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</si>
  <si>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</si>
  <si>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</si>
  <si>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</si>
  <si>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</si>
  <si>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</si>
  <si>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</si>
  <si>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</si>
  <si>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</si>
  <si>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</si>
  <si>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</si>
  <si>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</si>
  <si>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</si>
  <si>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</si>
  <si>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</si>
  <si>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</si>
  <si>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</si>
  <si>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</si>
  <si>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</si>
  <si>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</si>
  <si>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</si>
  <si>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</si>
  <si>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</si>
  <si>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</si>
  <si>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</si>
  <si>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</si>
  <si>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</si>
  <si>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</si>
  <si>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</si>
  <si>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</si>
  <si>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</si>
  <si>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</si>
  <si>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</si>
  <si>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</si>
  <si>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</si>
  <si>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</si>
  <si>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</si>
  <si>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</si>
  <si>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</si>
  <si>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</si>
  <si>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</si>
  <si>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</si>
  <si>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</si>
  <si>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</si>
  <si>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</si>
  <si>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</si>
  <si>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</si>
  <si>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</si>
  <si>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</si>
  <si>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</si>
  <si>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</si>
  <si>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</si>
  <si>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</si>
  <si>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</si>
  <si>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</si>
  <si>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</si>
  <si>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</si>
  <si>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</si>
  <si>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</si>
  <si>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</si>
  <si>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</si>
  <si>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</si>
  <si>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</si>
  <si>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</si>
  <si>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</si>
  <si>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</si>
  <si>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</si>
  <si>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</si>
  <si>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</si>
  <si>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</si>
  <si>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</si>
  <si>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</si>
  <si>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</si>
  <si>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</si>
  <si>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</si>
  <si>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</si>
  <si>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</si>
  <si>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</si>
  <si>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</si>
  <si>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</si>
  <si>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</si>
  <si>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</si>
  <si>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</si>
  <si>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</si>
  <si>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</si>
  <si>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</si>
  <si>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</si>
  <si>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</si>
  <si>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</si>
  <si>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</si>
  <si>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</si>
  <si>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</si>
  <si>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</si>
  <si>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</si>
  <si>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</si>
  <si>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</si>
  <si>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</si>
  <si>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</si>
  <si>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</si>
  <si>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</si>
  <si>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</si>
  <si>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</si>
  <si>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</si>
  <si>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</si>
  <si>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</si>
  <si>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</si>
  <si>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</si>
  <si>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</si>
  <si>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</si>
  <si>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</si>
  <si>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</si>
  <si>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</si>
  <si>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</si>
  <si>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</si>
  <si>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</si>
  <si>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</si>
  <si>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</si>
  <si>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</si>
  <si>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</si>
  <si>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</si>
  <si>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</si>
  <si>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</si>
  <si>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</si>
  <si>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</si>
  <si>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</si>
  <si>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</si>
  <si>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</si>
  <si>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</si>
  <si>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</si>
  <si>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</si>
  <si>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</si>
  <si>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</si>
  <si>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</si>
  <si>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</si>
  <si>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</si>
  <si>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</si>
  <si>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</si>
  <si>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</si>
  <si>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</si>
  <si>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</si>
  <si>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</si>
  <si>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</si>
  <si>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</si>
  <si>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</si>
  <si>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</si>
  <si>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</si>
  <si>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</si>
  <si>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</si>
  <si>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</si>
  <si>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</si>
  <si>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</si>
  <si>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</si>
  <si>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</si>
  <si>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</si>
  <si>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</si>
  <si>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</si>
  <si>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</si>
  <si>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</si>
  <si>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</si>
  <si>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</si>
  <si>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</si>
  <si>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</si>
  <si>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</si>
  <si>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</si>
  <si>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</si>
  <si>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</si>
  <si>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</si>
  <si>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</si>
  <si>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</si>
  <si>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</si>
  <si>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</si>
  <si>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</si>
  <si>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</si>
  <si>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</si>
  <si>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</si>
  <si>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</si>
  <si>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</si>
  <si>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</si>
  <si>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</si>
  <si>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</si>
  <si>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</si>
  <si>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</si>
  <si>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</si>
  <si>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</si>
  <si>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</si>
  <si>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</si>
  <si>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</si>
  <si>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</si>
  <si>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</si>
  <si>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</si>
  <si>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</si>
  <si>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</si>
  <si>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</si>
  <si>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</si>
  <si>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</si>
  <si>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</si>
  <si>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</si>
  <si>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</si>
  <si>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</si>
  <si>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</si>
  <si>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</si>
  <si>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</si>
  <si>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</si>
  <si>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</si>
  <si>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</si>
  <si>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</si>
  <si>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</si>
  <si>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</si>
  <si>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</si>
  <si>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</si>
  <si>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</si>
  <si>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</si>
  <si>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</si>
  <si>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</si>
  <si>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</si>
  <si>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</si>
  <si>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</si>
  <si>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</si>
  <si>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</si>
  <si>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</si>
  <si>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</si>
  <si>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</si>
  <si>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</si>
  <si>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</si>
  <si>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</si>
  <si>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</si>
  <si>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</si>
  <si>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</si>
  <si>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</si>
  <si>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</si>
  <si>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</si>
  <si>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</si>
  <si>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</si>
  <si>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</si>
  <si>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</si>
  <si>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</si>
  <si>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</si>
  <si>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</si>
  <si>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</si>
  <si>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</si>
  <si>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</si>
  <si>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</si>
  <si>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</si>
  <si>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</si>
  <si>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</si>
  <si>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</si>
  <si>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</si>
  <si>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</si>
  <si>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</si>
  <si>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</si>
  <si>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</si>
  <si>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</si>
  <si>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</si>
  <si>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</si>
  <si>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</si>
  <si>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</si>
  <si>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</si>
  <si>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</si>
  <si>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</si>
  <si>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</si>
  <si>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</si>
  <si>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</si>
  <si>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</si>
  <si>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</si>
  <si>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</si>
  <si>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</si>
  <si>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</si>
  <si>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</si>
  <si>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</si>
  <si>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</si>
  <si>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</si>
  <si>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</si>
  <si>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</si>
  <si>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</si>
  <si>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</si>
  <si>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</si>
  <si>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</si>
  <si>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</si>
  <si>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</si>
  <si>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</si>
  <si>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</si>
  <si>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</si>
  <si>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</si>
  <si>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</si>
  <si>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</si>
  <si>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</si>
  <si>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</si>
  <si>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</si>
  <si>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</si>
  <si>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</si>
  <si>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</si>
  <si>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</si>
  <si>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</si>
  <si>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</si>
  <si>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</si>
  <si>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</si>
  <si>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</si>
  <si>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</si>
  <si>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</si>
  <si>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</si>
  <si>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</si>
  <si>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</si>
  <si>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</si>
  <si>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</si>
  <si>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</si>
  <si>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</si>
  <si>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</si>
  <si>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</si>
  <si>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</si>
  <si>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</si>
  <si>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</si>
  <si>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</si>
  <si>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</si>
  <si>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</si>
  <si>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</si>
  <si>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</si>
  <si>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</si>
  <si>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</si>
  <si>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</si>
  <si>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</si>
  <si>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</si>
  <si>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</si>
  <si>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</si>
  <si>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</si>
  <si>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</si>
  <si>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</si>
  <si>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</si>
  <si>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</si>
  <si>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</si>
  <si>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</si>
  <si>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</si>
  <si>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</si>
  <si>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</si>
  <si>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</si>
  <si>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</si>
  <si>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</si>
  <si>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</si>
  <si>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</si>
  <si>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</si>
  <si>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</si>
  <si>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</si>
  <si>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</si>
  <si>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</si>
  <si>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</si>
  <si>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</si>
  <si>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</si>
  <si>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</si>
  <si>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</si>
  <si>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</si>
  <si>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</si>
  <si>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</si>
  <si>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</si>
  <si>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</si>
  <si>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</si>
  <si>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</si>
  <si>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</si>
  <si>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</si>
  <si>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</si>
  <si>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</si>
  <si>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</si>
  <si>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</si>
  <si>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</si>
  <si>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</si>
  <si>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</si>
  <si>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</si>
  <si>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</si>
  <si>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</si>
  <si>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</si>
  <si>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</si>
  <si>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</si>
  <si>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</si>
  <si>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</si>
  <si>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</si>
  <si>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</si>
  <si>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</si>
  <si>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</si>
  <si>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</si>
  <si>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</si>
  <si>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</si>
  <si>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</si>
  <si>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</si>
  <si>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</si>
  <si>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</si>
  <si>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</si>
  <si>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</si>
  <si>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</si>
  <si>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</si>
  <si>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</si>
  <si>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</si>
  <si>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</si>
  <si>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</si>
  <si>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</si>
  <si>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</si>
  <si>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</si>
  <si>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</si>
  <si>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</si>
  <si>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</si>
  <si>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</si>
  <si>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</si>
  <si>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</si>
  <si>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</si>
  <si>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</si>
  <si>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</si>
  <si>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</si>
  <si>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</si>
  <si>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</si>
  <si>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</si>
  <si>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</si>
  <si>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</si>
  <si>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</si>
  <si>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</si>
  <si>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</si>
  <si>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</si>
  <si>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</si>
  <si>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</si>
  <si>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</si>
  <si>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</si>
  <si>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</si>
  <si>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</si>
  <si>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</si>
  <si>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</si>
  <si>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</si>
  <si>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</si>
  <si>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</si>
  <si>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</si>
  <si>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</si>
  <si>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</si>
  <si>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</si>
  <si>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</si>
  <si>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</si>
  <si>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</si>
  <si>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</si>
  <si>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</si>
  <si>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</si>
  <si>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</si>
  <si>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</si>
  <si>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</si>
  <si>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</si>
  <si>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</si>
  <si>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</si>
  <si>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</si>
  <si>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</si>
  <si>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</si>
  <si>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</si>
  <si>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</si>
  <si>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</si>
  <si>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</si>
  <si>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</si>
  <si>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</si>
  <si>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</si>
  <si>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</si>
  <si>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</si>
  <si>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</si>
  <si>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</si>
  <si>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</si>
  <si>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</si>
  <si>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</si>
  <si>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</si>
  <si>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</si>
  <si>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</si>
  <si>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</si>
  <si>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</si>
  <si>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</si>
  <si>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</si>
  <si>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</si>
  <si>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</si>
  <si>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</si>
  <si>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</si>
  <si>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</si>
  <si>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</si>
  <si>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</si>
  <si>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</si>
  <si>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</si>
  <si>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</si>
  <si>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</si>
  <si>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</si>
  <si>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</si>
  <si>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</si>
  <si>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</si>
  <si>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</si>
  <si>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</si>
  <si>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</si>
  <si>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</si>
  <si>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</si>
  <si>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</si>
  <si>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</si>
  <si>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</si>
  <si>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</si>
  <si>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</si>
  <si>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</si>
  <si>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</si>
  <si>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</si>
  <si>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</si>
  <si>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</si>
  <si>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</si>
  <si>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</si>
  <si>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</si>
  <si>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</si>
  <si>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</si>
  <si>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</si>
  <si>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</si>
  <si>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</si>
  <si>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</si>
  <si>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</si>
  <si>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</si>
  <si>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</si>
  <si>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</si>
  <si>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</si>
  <si>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</si>
  <si>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</si>
  <si>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</si>
  <si>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</si>
  <si>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</si>
  <si>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</si>
  <si>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</si>
  <si>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</si>
  <si>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</si>
  <si>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</si>
  <si>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</si>
  <si>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</si>
  <si>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</si>
  <si>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</si>
  <si>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</si>
  <si>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</si>
  <si>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</si>
  <si>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</si>
  <si>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</si>
  <si>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</si>
  <si>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</si>
  <si>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</si>
  <si>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</si>
  <si>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</si>
  <si>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</si>
  <si>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</si>
  <si>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</si>
  <si>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</si>
  <si>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</si>
  <si>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</si>
  <si>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</si>
  <si>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</si>
  <si>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</si>
  <si>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</si>
  <si>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</si>
  <si>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</si>
  <si>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</si>
  <si>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</si>
  <si>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</si>
  <si>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</si>
  <si>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</si>
  <si>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</si>
  <si>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</si>
  <si>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</si>
  <si>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</si>
  <si>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</si>
  <si>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</si>
  <si>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</si>
  <si>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</si>
  <si>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</si>
  <si>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</si>
  <si>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</si>
  <si>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</si>
  <si>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</si>
  <si>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</si>
  <si>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</si>
  <si>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</si>
  <si>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</si>
  <si>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</si>
  <si>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</si>
  <si>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</si>
  <si>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</si>
  <si>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</si>
  <si>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</si>
  <si>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</si>
  <si>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</si>
  <si>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</si>
  <si>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</si>
  <si>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</si>
  <si>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</si>
  <si>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</si>
  <si>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</si>
  <si>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</si>
  <si>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</si>
  <si>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</si>
  <si>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</si>
  <si>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</si>
  <si>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</si>
  <si>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</si>
  <si>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</si>
  <si>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</si>
  <si>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</si>
  <si>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</si>
  <si>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</si>
  <si>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</si>
  <si>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</si>
  <si>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</si>
  <si>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</si>
  <si>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</si>
  <si>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</si>
  <si>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</si>
  <si>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</si>
  <si>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</si>
  <si>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</si>
  <si>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</si>
  <si>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</si>
  <si>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</si>
  <si>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</si>
  <si>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</si>
  <si>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</si>
  <si>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</si>
  <si>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</si>
  <si>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</si>
  <si>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</si>
  <si>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</si>
  <si>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</si>
  <si>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</si>
  <si>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</si>
  <si>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</si>
  <si>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</si>
  <si>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</si>
  <si>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</si>
  <si>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</si>
  <si>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</si>
  <si>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</si>
  <si>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</si>
  <si>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</si>
  <si>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</si>
  <si>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</si>
  <si>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</si>
  <si>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</si>
  <si>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</si>
  <si>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</si>
  <si>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</si>
  <si>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</si>
  <si>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</si>
  <si>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</si>
  <si>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</si>
  <si>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</si>
  <si>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</si>
  <si>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</si>
  <si>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</si>
  <si>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</si>
  <si>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</si>
  <si>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</si>
  <si>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</si>
  <si>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</si>
  <si>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</si>
  <si>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</si>
  <si>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</si>
  <si>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</si>
  <si>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</si>
  <si>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</si>
  <si>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</si>
  <si>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</si>
  <si>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</si>
  <si>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</si>
  <si>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</si>
  <si>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</si>
  <si>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</si>
  <si>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</si>
  <si>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</si>
  <si>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</si>
  <si>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</si>
  <si>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</si>
  <si>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</si>
  <si>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</si>
  <si>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</si>
  <si>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</si>
  <si>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</si>
  <si>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</si>
  <si>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</si>
  <si>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</si>
  <si>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</si>
  <si>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</si>
  <si>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</si>
  <si>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</si>
  <si>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</si>
  <si>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</si>
  <si>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</si>
  <si>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</si>
  <si>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</si>
  <si>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</si>
  <si>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</si>
  <si>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</si>
  <si>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</si>
  <si>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</si>
  <si>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</si>
  <si>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</si>
  <si>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</si>
  <si>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</si>
  <si>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</si>
  <si>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</si>
  <si>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</si>
  <si>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</si>
  <si>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</si>
  <si>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</si>
  <si>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</si>
  <si>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</si>
  <si>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</si>
  <si>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</si>
  <si>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</si>
  <si>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</si>
  <si>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</si>
  <si>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</si>
  <si>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</si>
  <si>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</si>
  <si>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</si>
  <si>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</si>
  <si>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</si>
  <si>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</si>
  <si>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</si>
  <si>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</si>
  <si>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</si>
  <si>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</si>
  <si>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</si>
  <si>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</si>
  <si>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</si>
  <si>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</si>
  <si>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</si>
  <si>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</si>
  <si>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</si>
  <si>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</si>
  <si>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</si>
  <si>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</si>
  <si>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</si>
  <si>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</si>
  <si>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</si>
  <si>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</si>
  <si>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</si>
  <si>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</si>
  <si>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</si>
  <si>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</si>
  <si>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</si>
  <si>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</si>
  <si>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</si>
  <si>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</si>
  <si>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</si>
  <si>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</si>
  <si>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</si>
  <si>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</si>
  <si>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</si>
  <si>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</si>
  <si>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</si>
  <si>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</si>
  <si>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</si>
  <si>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</si>
  <si>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</si>
  <si>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</si>
  <si>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</si>
  <si>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</si>
  <si>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</si>
  <si>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</si>
  <si>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</si>
  <si>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</si>
  <si>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</si>
  <si>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</si>
  <si>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</si>
  <si>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</si>
  <si>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</si>
  <si>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</si>
  <si>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</si>
  <si>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</si>
  <si>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</si>
  <si>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</si>
  <si>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</si>
  <si>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</si>
  <si>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</si>
  <si>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</si>
  <si>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</si>
  <si>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</si>
  <si>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</si>
  <si>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</si>
  <si>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</si>
  <si>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</si>
  <si>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</si>
  <si>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</si>
  <si>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</si>
  <si>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</si>
  <si>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</si>
  <si>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</si>
  <si>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</si>
  <si>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</si>
  <si>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</si>
  <si>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</si>
  <si>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</si>
  <si>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</si>
  <si>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</si>
  <si>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</si>
  <si>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</si>
  <si>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</si>
  <si>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</si>
  <si>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</si>
  <si>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</si>
  <si>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</si>
  <si>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</si>
  <si>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</si>
  <si>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</si>
  <si>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</si>
  <si>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</si>
  <si>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</si>
  <si>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</si>
  <si>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</si>
  <si>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</si>
  <si>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</si>
  <si>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</si>
  <si>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</si>
  <si>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</si>
  <si>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</si>
  <si>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</si>
  <si>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</si>
  <si>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</si>
  <si>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</si>
  <si>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</si>
  <si>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</si>
  <si>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</si>
  <si>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</si>
  <si>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</si>
  <si>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</si>
  <si>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</si>
  <si>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</si>
  <si>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</si>
  <si>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</si>
  <si>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</si>
  <si>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</si>
  <si>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</si>
  <si>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</si>
  <si>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</si>
  <si>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</si>
  <si>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</si>
  <si>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</si>
  <si>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</si>
  <si>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</si>
  <si>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</si>
  <si>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</si>
  <si>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</si>
  <si>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</si>
  <si>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</si>
  <si>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</si>
  <si>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</si>
  <si>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</si>
  <si>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</si>
  <si>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</si>
  <si>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</si>
  <si>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</si>
  <si>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</si>
  <si>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</si>
  <si>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</si>
  <si>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</si>
  <si>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</si>
  <si>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</si>
  <si>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</si>
  <si>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</si>
  <si>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</si>
  <si>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</si>
  <si>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</si>
  <si>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</si>
  <si>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</si>
  <si>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</si>
  <si>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</si>
  <si>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</si>
  <si>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</si>
  <si>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</si>
  <si>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</si>
  <si>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</si>
  <si>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</si>
  <si>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</si>
  <si>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</si>
  <si>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</si>
  <si>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</si>
  <si>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</si>
  <si>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</si>
  <si>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</si>
  <si>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</si>
  <si>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</si>
  <si>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</si>
  <si>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</si>
  <si>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</si>
  <si>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</si>
  <si>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</si>
  <si>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</si>
  <si>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</si>
  <si>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</si>
  <si>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</si>
  <si>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</si>
  <si>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</si>
  <si>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</si>
  <si>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</si>
  <si>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</si>
  <si>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</si>
  <si>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</si>
  <si>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</si>
  <si>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</si>
  <si>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</si>
  <si>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</si>
  <si>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</si>
  <si>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</si>
  <si>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</si>
  <si>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</si>
  <si>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</si>
  <si>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</si>
  <si>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</si>
  <si>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</si>
  <si>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</si>
  <si>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</si>
  <si>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</si>
  <si>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</si>
  <si>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</si>
  <si>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</si>
  <si>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</si>
  <si>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</si>
  <si>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</si>
  <si>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</si>
  <si>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</si>
  <si>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</si>
  <si>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</si>
  <si>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</si>
  <si>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</si>
  <si>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</si>
  <si>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</si>
  <si>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</si>
  <si>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</si>
  <si>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</si>
  <si>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</si>
  <si>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</si>
  <si>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</si>
  <si>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</si>
  <si>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</si>
  <si>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</si>
  <si>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</si>
  <si>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</si>
  <si>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</si>
  <si>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</si>
  <si>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</si>
  <si>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</si>
  <si>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</si>
  <si>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</si>
  <si>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</si>
  <si>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</si>
  <si>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</si>
  <si>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</si>
  <si>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</si>
  <si>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</si>
  <si>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</si>
  <si>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</si>
  <si>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</si>
  <si>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</si>
  <si>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</si>
  <si>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</si>
  <si>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</si>
  <si>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</si>
  <si>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</si>
  <si>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</si>
  <si>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</si>
  <si>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</si>
  <si>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</si>
  <si>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</si>
  <si>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</si>
  <si>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</si>
  <si>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</si>
  <si>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</si>
  <si>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</si>
  <si>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</si>
  <si>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</si>
  <si>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</si>
  <si>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</si>
  <si>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</si>
  <si>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</si>
  <si>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</si>
  <si>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</si>
  <si>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</si>
  <si>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</si>
  <si>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</si>
  <si>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</si>
  <si>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</si>
  <si>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</si>
  <si>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</si>
  <si>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</si>
  <si>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</si>
  <si>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</si>
  <si>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</si>
  <si>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</si>
  <si>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</si>
  <si>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</si>
  <si>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</si>
  <si>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</si>
  <si>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</si>
  <si>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</si>
  <si>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</si>
  <si>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</si>
  <si>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</si>
  <si>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</si>
  <si>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</si>
  <si>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</si>
  <si>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</si>
  <si>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</si>
  <si>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</si>
  <si>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</si>
  <si>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</si>
  <si>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</si>
  <si>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</si>
  <si>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</si>
  <si>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</si>
  <si>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</si>
  <si>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</si>
  <si>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</si>
  <si>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</si>
  <si>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</si>
  <si>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</si>
  <si>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</si>
  <si>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</si>
  <si>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</si>
  <si>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</si>
  <si>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</si>
  <si>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</si>
  <si>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</si>
  <si>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</si>
  <si>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</si>
  <si>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</si>
  <si>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</si>
  <si>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</si>
  <si>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</si>
  <si>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</si>
  <si>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</si>
  <si>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</si>
  <si>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</si>
  <si>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</si>
  <si>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</si>
  <si>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</si>
  <si>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</si>
  <si>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</si>
  <si>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</si>
  <si>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</si>
  <si>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</si>
  <si>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</si>
  <si>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</si>
  <si>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</si>
  <si>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</si>
  <si>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</si>
  <si>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</si>
  <si>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</si>
  <si>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</si>
  <si>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</si>
  <si>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</si>
  <si>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</si>
  <si>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</si>
  <si>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</si>
  <si>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</si>
  <si>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</si>
  <si>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</si>
  <si>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</si>
  <si>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</si>
  <si>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</si>
  <si>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</si>
  <si>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</si>
  <si>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</si>
  <si>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</si>
  <si>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</si>
  <si>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</si>
  <si>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</si>
  <si>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</si>
  <si>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</si>
  <si>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</si>
  <si>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</si>
  <si>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</si>
  <si>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</si>
  <si>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</si>
  <si>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</si>
  <si>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</si>
  <si>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</si>
  <si>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</si>
  <si>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</si>
  <si>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</si>
  <si>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</si>
  <si>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</si>
  <si>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</si>
  <si>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</si>
  <si>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</si>
  <si>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</si>
  <si>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</si>
  <si>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</si>
  <si>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</si>
  <si>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</si>
  <si>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</si>
  <si>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</si>
  <si>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</si>
  <si>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</si>
  <si>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</si>
  <si>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</si>
  <si>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</si>
  <si>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</si>
  <si>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</si>
  <si>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</si>
  <si>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</si>
  <si>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</si>
  <si>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</si>
  <si>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</si>
  <si>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</si>
  <si>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</si>
  <si>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</si>
  <si>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</si>
  <si>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</si>
  <si>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</si>
  <si>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</si>
  <si>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</si>
  <si>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</si>
  <si>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</si>
  <si>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</si>
  <si>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</si>
  <si>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</si>
  <si>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</si>
  <si>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</si>
  <si>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</si>
  <si>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</si>
  <si>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</si>
  <si>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</si>
  <si>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</si>
  <si>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</si>
  <si>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</si>
  <si>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</si>
  <si>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</si>
  <si>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</si>
  <si>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</si>
  <si>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</si>
  <si>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</si>
  <si>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</si>
  <si>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</si>
  <si>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</si>
  <si>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</si>
  <si>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</si>
  <si>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</si>
  <si>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</si>
  <si>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</si>
  <si>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</si>
  <si>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</si>
  <si>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</si>
  <si>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</si>
  <si>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</si>
  <si>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</si>
  <si>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</si>
  <si>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</si>
  <si>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</si>
  <si>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</si>
  <si>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</si>
  <si>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</si>
  <si>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</si>
  <si>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</si>
  <si>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</si>
  <si>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</si>
  <si>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</si>
  <si>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</si>
  <si>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</si>
  <si>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</si>
  <si>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</si>
  <si>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</si>
  <si>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</si>
  <si>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</si>
  <si>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</si>
  <si>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</si>
  <si>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</si>
  <si>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</si>
  <si>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</si>
  <si>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</si>
  <si>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</si>
  <si>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</si>
  <si>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</si>
  <si>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</si>
  <si>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</si>
  <si>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</si>
  <si>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</si>
  <si>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</si>
  <si>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</si>
  <si>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</si>
  <si>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</si>
  <si>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</si>
  <si>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</si>
  <si>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</si>
  <si>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</si>
  <si>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</si>
  <si>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</si>
  <si>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</si>
  <si>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</si>
  <si>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</si>
  <si>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</si>
  <si>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</si>
  <si>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</si>
  <si>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</si>
  <si>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</si>
  <si>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</si>
  <si>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</si>
  <si>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</si>
  <si>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</si>
  <si>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</si>
  <si>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</si>
  <si>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</si>
  <si>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</si>
  <si>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</si>
  <si>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</si>
  <si>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</si>
  <si>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</si>
  <si>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</si>
  <si>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</si>
  <si>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</si>
  <si>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</si>
  <si>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</si>
  <si>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</si>
  <si>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</si>
  <si>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</si>
  <si>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</si>
  <si>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</si>
  <si>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</si>
  <si>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</si>
  <si>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</si>
  <si>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</si>
  <si>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</si>
  <si>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</si>
  <si>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</si>
  <si>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</si>
  <si>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</si>
  <si>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</si>
  <si>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</si>
  <si>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</si>
  <si>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</si>
  <si>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</si>
  <si>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</si>
  <si>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</si>
  <si>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</si>
  <si>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</si>
  <si>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</si>
  <si>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</si>
  <si>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</si>
  <si>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</si>
  <si>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</si>
  <si>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</si>
  <si>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</si>
  <si>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</si>
  <si>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</si>
  <si>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</si>
  <si>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</si>
  <si>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</si>
  <si>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</si>
  <si>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</si>
  <si>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</si>
  <si>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</si>
  <si>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</si>
  <si>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</si>
  <si>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</si>
  <si>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</si>
  <si>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</si>
  <si>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</si>
  <si>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</si>
  <si>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</si>
  <si>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</si>
  <si>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</si>
  <si>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</si>
  <si>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</si>
  <si>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</si>
  <si>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</si>
  <si>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</si>
  <si>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</si>
  <si>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</si>
  <si>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</si>
  <si>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</si>
  <si>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</si>
  <si>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</si>
  <si>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</si>
  <si>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</si>
  <si>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</si>
  <si>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</si>
  <si>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</si>
  <si>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</si>
  <si>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</si>
  <si>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</si>
  <si>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</si>
  <si>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</si>
  <si>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</si>
  <si>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</si>
  <si>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</si>
  <si>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</si>
  <si>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</si>
  <si>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</si>
  <si>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</si>
  <si>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</si>
  <si>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</si>
  <si>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</si>
  <si>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</si>
  <si>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</si>
  <si>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</si>
  <si>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</si>
  <si>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</si>
  <si>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</si>
  <si>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</si>
  <si>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</si>
  <si>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</si>
  <si>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</si>
  <si>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</si>
  <si>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</si>
  <si>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</si>
  <si>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</si>
  <si>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</si>
  <si>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</si>
  <si>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</si>
  <si>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</si>
  <si>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</si>
  <si>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</si>
  <si>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</si>
  <si>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</si>
  <si>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</si>
  <si>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</si>
  <si>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</si>
  <si>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</si>
  <si>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</si>
  <si>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</si>
  <si>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</si>
  <si>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</si>
  <si>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</si>
  <si>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</si>
  <si>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</si>
  <si>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</si>
  <si>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</si>
  <si>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</si>
  <si>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</si>
  <si>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</si>
  <si>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</si>
  <si>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</si>
  <si>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</si>
  <si>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</si>
  <si>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</si>
  <si>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</si>
  <si>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</si>
  <si>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</si>
  <si>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</si>
  <si>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</si>
  <si>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</si>
  <si>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</si>
  <si>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</si>
  <si>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</si>
  <si>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</si>
  <si>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</si>
  <si>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</si>
  <si>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</si>
  <si>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</si>
  <si>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</si>
  <si>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</si>
  <si>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</si>
  <si>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</si>
  <si>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</si>
  <si>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</si>
  <si>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</si>
  <si>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</si>
  <si>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</si>
  <si>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</si>
  <si>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</si>
  <si>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</si>
  <si>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</si>
  <si>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</si>
  <si>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</si>
  <si>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</si>
  <si>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</si>
  <si>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</si>
  <si>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</si>
  <si>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</si>
  <si>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</si>
  <si>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</si>
  <si>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</si>
  <si>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</si>
  <si>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</si>
  <si>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</si>
  <si>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</si>
  <si>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</si>
  <si>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</si>
  <si>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</si>
  <si>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</si>
  <si>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</si>
  <si>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</si>
  <si>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</si>
  <si>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</si>
  <si>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</si>
  <si>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</si>
  <si>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</si>
  <si>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</si>
  <si>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</si>
  <si>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</si>
  <si>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</si>
  <si>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</si>
  <si>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</si>
  <si>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</si>
  <si>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</si>
  <si>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</si>
  <si>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</si>
  <si>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</si>
  <si>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</si>
  <si>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</si>
  <si>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</si>
  <si>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</si>
  <si>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</si>
  <si>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</si>
  <si>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</si>
  <si>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</si>
  <si>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</si>
  <si>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</si>
  <si>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</si>
  <si>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</si>
  <si>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</si>
  <si>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</si>
  <si>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</si>
  <si>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</si>
  <si>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</si>
  <si>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</si>
  <si>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</si>
  <si>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</si>
  <si>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</si>
  <si>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</si>
  <si>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</si>
  <si>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</si>
  <si>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</si>
  <si>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</si>
  <si>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</si>
  <si>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</si>
  <si>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</si>
  <si>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</si>
  <si>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</si>
  <si>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</si>
  <si>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</si>
  <si>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</si>
  <si>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</si>
  <si>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</si>
  <si>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</si>
  <si>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</si>
  <si>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</si>
  <si>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</si>
  <si>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</si>
  <si>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</si>
  <si>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</si>
  <si>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</si>
  <si>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</si>
  <si>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</si>
  <si>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</si>
  <si>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</si>
  <si>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</si>
  <si>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</si>
  <si>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</si>
  <si>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</si>
  <si>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</si>
  <si>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</si>
  <si>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</si>
  <si>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</si>
  <si>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</si>
  <si>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</si>
  <si>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</si>
  <si>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</si>
  <si>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</si>
  <si>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</si>
  <si>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</si>
  <si>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</si>
  <si>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</si>
  <si>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</si>
  <si>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</si>
  <si>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</si>
  <si>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</si>
  <si>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</si>
  <si>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</si>
  <si>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</si>
  <si>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</si>
  <si>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</si>
  <si>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</si>
  <si>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</si>
  <si>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</si>
  <si>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</si>
  <si>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</si>
  <si>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</si>
  <si>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</si>
  <si>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</si>
  <si>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</si>
  <si>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</si>
  <si>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</si>
  <si>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</si>
  <si>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</si>
  <si>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</si>
  <si>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</si>
  <si>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</si>
  <si>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</si>
  <si>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</si>
  <si>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</si>
  <si>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</si>
  <si>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</si>
  <si>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</si>
  <si>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</si>
  <si>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</si>
  <si>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</si>
  <si>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</si>
  <si>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</si>
  <si>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</si>
  <si>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</si>
  <si>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</si>
  <si>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</si>
  <si>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</si>
  <si>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</si>
  <si>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</si>
  <si>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</si>
  <si>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</si>
  <si>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</si>
  <si>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</si>
  <si>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</si>
  <si>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</si>
  <si>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</si>
  <si>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</si>
  <si>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</si>
  <si>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</si>
  <si>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</si>
  <si>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</si>
  <si>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</si>
  <si>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</si>
  <si>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</si>
  <si>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</si>
  <si>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</si>
  <si>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</si>
  <si>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</si>
  <si>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</si>
  <si>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</si>
  <si>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</si>
  <si>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</si>
  <si>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</si>
  <si>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</si>
  <si>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</si>
  <si>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</si>
  <si>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</si>
  <si>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</si>
  <si>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</si>
  <si>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</si>
  <si>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</si>
  <si>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</si>
  <si>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</si>
  <si>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</si>
  <si>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</si>
  <si>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</si>
  <si>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</si>
  <si>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</si>
  <si>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</si>
  <si>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</si>
  <si>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</si>
  <si>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</si>
  <si>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</si>
  <si>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</si>
  <si>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</si>
  <si>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</si>
  <si>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</si>
  <si>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</si>
  <si>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</si>
  <si>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</si>
  <si>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</si>
  <si>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</si>
  <si>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</si>
  <si>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</si>
  <si>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</si>
  <si>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</si>
  <si>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</si>
  <si>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</si>
  <si>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</si>
  <si>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</si>
  <si>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</si>
  <si>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</si>
  <si>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</si>
  <si>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</si>
  <si>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</si>
  <si>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</si>
  <si>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</si>
  <si>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</si>
  <si>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</si>
  <si>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</si>
  <si>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</si>
  <si>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</si>
  <si>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</si>
  <si>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</si>
  <si>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</si>
  <si>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</si>
  <si>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</si>
  <si>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</si>
  <si>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</si>
  <si>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</si>
  <si>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</si>
  <si>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</si>
  <si>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</si>
  <si>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</si>
  <si>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</si>
  <si>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</si>
  <si>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</si>
  <si>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</si>
  <si>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</si>
  <si>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</si>
  <si>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</si>
  <si>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</si>
  <si>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</si>
  <si>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</si>
  <si>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</si>
  <si>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</si>
  <si>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</si>
  <si>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</si>
  <si>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</si>
  <si>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</si>
  <si>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</si>
  <si>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</si>
  <si>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</si>
  <si>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</si>
  <si>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</si>
  <si>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</si>
  <si>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</si>
  <si>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</si>
  <si>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</si>
  <si>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</si>
  <si>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</si>
  <si>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</si>
  <si>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</si>
  <si>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</si>
  <si>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</si>
  <si>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</si>
  <si>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</si>
  <si>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</si>
  <si>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</si>
  <si>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</si>
  <si>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</si>
  <si>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</si>
  <si>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</si>
  <si>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</si>
  <si>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</si>
  <si>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</si>
  <si>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</si>
  <si>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</si>
  <si>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</si>
  <si>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</si>
  <si>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</si>
  <si>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</si>
  <si>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</si>
  <si>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</si>
  <si>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</si>
  <si>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</si>
  <si>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</si>
  <si>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</si>
  <si>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</si>
  <si>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</si>
  <si>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</si>
  <si>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</si>
  <si>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</si>
  <si>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</si>
  <si>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</si>
  <si>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</si>
  <si>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</si>
  <si>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</si>
  <si>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</si>
  <si>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</si>
  <si>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</si>
  <si>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</si>
  <si>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</si>
  <si>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</si>
  <si>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</si>
  <si>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</si>
  <si>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</si>
  <si>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</si>
  <si>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</si>
  <si>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</si>
  <si>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</si>
  <si>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</si>
  <si>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</si>
  <si>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</si>
  <si>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</si>
  <si>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</si>
  <si>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</si>
  <si>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</si>
  <si>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</si>
  <si>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</si>
  <si>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</si>
  <si>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</si>
  <si>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</si>
  <si>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</si>
  <si>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</si>
  <si>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</si>
  <si>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</si>
  <si>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</si>
  <si>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</si>
  <si>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</si>
  <si>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</si>
  <si>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</si>
  <si>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</si>
  <si>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</si>
  <si>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</si>
  <si>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</si>
  <si>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</si>
  <si>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</si>
  <si>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</si>
  <si>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</si>
  <si>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</si>
  <si>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</si>
  <si>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</si>
  <si>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</si>
  <si>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</si>
  <si>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</si>
  <si>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</si>
  <si>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</si>
  <si>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</si>
  <si>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</si>
  <si>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</si>
  <si>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</si>
  <si>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</si>
  <si>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</si>
  <si>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</si>
  <si>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</si>
  <si>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</si>
  <si>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</si>
  <si>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</si>
  <si>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</si>
  <si>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</si>
  <si>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</si>
  <si>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</si>
  <si>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</si>
  <si>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</si>
  <si>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</si>
  <si>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</si>
  <si>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</si>
  <si>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</si>
  <si>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</si>
  <si>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</si>
  <si>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</si>
  <si>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</si>
  <si>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</si>
  <si>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</si>
  <si>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</si>
  <si>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</si>
  <si>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</si>
  <si>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</si>
  <si>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</si>
  <si>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</si>
  <si>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</si>
  <si>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</si>
  <si>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</si>
  <si>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</si>
  <si>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</si>
  <si>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</si>
  <si>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</si>
  <si>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</si>
  <si>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</si>
  <si>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</si>
  <si>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</si>
  <si>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</si>
  <si>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</si>
  <si>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</si>
  <si>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</si>
  <si>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</si>
  <si>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</si>
  <si>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</si>
  <si>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</si>
  <si>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</si>
  <si>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</si>
  <si>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</si>
  <si>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</si>
  <si>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</si>
  <si>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</si>
  <si>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</si>
  <si>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</si>
  <si>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</si>
  <si>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</si>
  <si>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</si>
  <si>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</si>
  <si>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</si>
  <si>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</si>
  <si>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</si>
  <si>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</si>
  <si>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</si>
  <si>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</si>
  <si>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</si>
  <si>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</si>
  <si>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</si>
  <si>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</si>
  <si>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</si>
  <si>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</si>
  <si>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</si>
  <si>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</si>
  <si>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</si>
  <si>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</si>
  <si>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</si>
  <si>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</si>
  <si>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</si>
  <si>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</si>
  <si>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</si>
  <si>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</si>
  <si>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</si>
  <si>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</si>
  <si>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</si>
  <si>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</si>
  <si>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</si>
  <si>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</si>
  <si>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</si>
  <si>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</si>
  <si>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</si>
  <si>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</si>
  <si>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</si>
  <si>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</si>
  <si>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</si>
  <si>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</si>
  <si>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</si>
  <si>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</si>
  <si>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</si>
  <si>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</si>
  <si>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</si>
  <si>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</si>
  <si>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</si>
  <si>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</si>
  <si>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</si>
  <si>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</si>
  <si>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</si>
  <si>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</si>
  <si>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</si>
  <si>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</si>
  <si>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</si>
  <si>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</si>
  <si>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</si>
  <si>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</si>
  <si>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</si>
  <si>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</si>
  <si>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</si>
  <si>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</si>
  <si>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</si>
  <si>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</si>
  <si>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</si>
  <si>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</si>
  <si>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</si>
  <si>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</si>
  <si>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</si>
  <si>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</si>
  <si>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</si>
  <si>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</si>
  <si>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</si>
  <si>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</si>
  <si>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</si>
  <si>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</si>
  <si>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</si>
  <si>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</si>
  <si>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</si>
  <si>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</si>
  <si>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</si>
  <si>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</si>
  <si>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</si>
  <si>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</si>
  <si>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</si>
  <si>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</si>
  <si>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</si>
  <si>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</si>
  <si>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</si>
  <si>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</si>
  <si>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</si>
  <si>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</si>
  <si>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</si>
  <si>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</si>
  <si>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</si>
  <si>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</si>
  <si>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</si>
  <si>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</si>
  <si>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</si>
  <si>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</si>
  <si>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</si>
  <si>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</si>
  <si>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</si>
  <si>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</si>
  <si>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</si>
  <si>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</si>
  <si>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</si>
  <si>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</si>
  <si>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</si>
  <si>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</si>
  <si>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</si>
  <si>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</si>
  <si>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</si>
  <si>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</si>
  <si>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</si>
  <si>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</si>
  <si>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</si>
  <si>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</si>
  <si>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</si>
  <si>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</si>
  <si>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</si>
  <si>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</si>
  <si>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</si>
  <si>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</si>
  <si>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</si>
  <si>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</si>
  <si>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</si>
  <si>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</si>
  <si>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</si>
  <si>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</si>
  <si>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</si>
  <si>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</si>
  <si>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</si>
  <si>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</si>
  <si>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</si>
  <si>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</si>
  <si>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</si>
  <si>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</si>
  <si>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</si>
  <si>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</si>
  <si>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</si>
  <si>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</si>
  <si>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</si>
  <si>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</si>
  <si>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</si>
  <si>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</si>
  <si>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</si>
  <si>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</si>
  <si>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</si>
  <si>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</si>
  <si>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</si>
  <si>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</si>
  <si>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</si>
  <si>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</si>
  <si>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</si>
  <si>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</si>
  <si>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</si>
  <si>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</si>
  <si>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</si>
  <si>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</si>
  <si>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</si>
  <si>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</si>
  <si>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</si>
  <si>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</si>
  <si>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</si>
  <si>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</si>
  <si>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</si>
  <si>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</si>
  <si>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</si>
  <si>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</si>
  <si>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</si>
  <si>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</si>
  <si>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</si>
  <si>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</si>
  <si>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</si>
  <si>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</si>
  <si>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</si>
  <si>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</si>
  <si>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</si>
  <si>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</si>
  <si>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</si>
  <si>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</si>
  <si>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</si>
  <si>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</si>
  <si>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</si>
  <si>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</si>
  <si>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</si>
  <si>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</si>
  <si>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</si>
  <si>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</si>
  <si>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</si>
  <si>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</si>
  <si>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</si>
  <si>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</si>
  <si>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</si>
  <si>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</si>
  <si>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</si>
  <si>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</si>
  <si>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</si>
  <si>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</si>
  <si>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</si>
  <si>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</si>
  <si>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</si>
  <si>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</si>
  <si>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</si>
  <si>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</si>
  <si>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</si>
  <si>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</si>
  <si>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</si>
  <si>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</si>
  <si>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</si>
  <si>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</si>
  <si>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</si>
  <si>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</si>
  <si>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</si>
  <si>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</si>
  <si>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</si>
  <si>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</si>
  <si>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</si>
  <si>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</si>
  <si>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</si>
  <si>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</si>
  <si>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</si>
  <si>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</si>
  <si>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</si>
  <si>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</si>
  <si>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</si>
  <si>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</si>
  <si>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</si>
  <si>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</si>
  <si>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</si>
  <si>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</si>
  <si>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</si>
  <si>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</si>
  <si>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</si>
  <si>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</si>
  <si>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</si>
  <si>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</si>
  <si>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</si>
  <si>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</si>
  <si>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</si>
  <si>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</si>
  <si>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</si>
  <si>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</si>
  <si>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</si>
  <si>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</si>
  <si>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</si>
  <si>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</si>
  <si>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</si>
  <si>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</si>
  <si>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</si>
  <si>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</si>
  <si>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</si>
  <si>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</si>
  <si>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</si>
  <si>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</si>
  <si>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</si>
  <si>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</si>
  <si>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</si>
  <si>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</si>
  <si>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</si>
  <si>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</si>
  <si>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</si>
  <si>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</si>
  <si>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</si>
  <si>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</si>
  <si>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</si>
  <si>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</si>
  <si>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</si>
  <si>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</si>
  <si>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</si>
  <si>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</si>
  <si>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</si>
  <si>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</si>
  <si>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</si>
  <si>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</si>
  <si>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</si>
  <si>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</si>
  <si>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</si>
  <si>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</si>
  <si>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</si>
  <si>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</si>
  <si>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</si>
  <si>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</si>
  <si>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</si>
  <si>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</si>
  <si>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</si>
  <si>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</si>
  <si>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</si>
  <si>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</si>
  <si>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</si>
  <si>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</si>
  <si>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</si>
  <si>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</si>
  <si>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</si>
  <si>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</si>
  <si>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</si>
  <si>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</si>
  <si>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</si>
  <si>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</si>
  <si>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</si>
  <si>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</si>
  <si>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</si>
  <si>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</si>
  <si>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</si>
  <si>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</si>
  <si>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</si>
  <si>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</si>
  <si>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</si>
  <si>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</si>
  <si>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</si>
  <si>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</si>
  <si>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</si>
  <si>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</si>
  <si>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</si>
  <si>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</si>
  <si>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</si>
  <si>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</si>
  <si>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</si>
  <si>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</si>
  <si>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</si>
  <si>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</si>
  <si>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</si>
  <si>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</si>
  <si>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</si>
  <si>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</si>
  <si>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</si>
  <si>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</si>
  <si>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</si>
  <si>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</si>
  <si>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</si>
  <si>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</si>
  <si>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</si>
  <si>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</si>
  <si>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</si>
  <si>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</si>
  <si>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</si>
  <si>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</si>
  <si>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</si>
  <si>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</si>
  <si>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</si>
  <si>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</si>
  <si>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</si>
  <si>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</si>
  <si>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</si>
  <si>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</si>
  <si>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</si>
  <si>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</si>
  <si>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</si>
  <si>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</si>
  <si>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</si>
  <si>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</si>
  <si>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</si>
  <si>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</si>
  <si>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</si>
  <si>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</si>
  <si>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</si>
  <si>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</si>
  <si>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</si>
  <si>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</si>
  <si>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</si>
  <si>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</si>
  <si>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</si>
  <si>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</si>
  <si>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</si>
  <si>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</si>
  <si>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</si>
  <si>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</si>
  <si>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</si>
  <si>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</si>
  <si>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</si>
  <si>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</si>
  <si>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</si>
  <si>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</si>
  <si>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</si>
  <si>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</si>
  <si>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</si>
  <si>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</si>
  <si>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</si>
  <si>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</si>
  <si>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</si>
  <si>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</si>
  <si>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</si>
  <si>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</si>
  <si>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</si>
  <si>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</si>
  <si>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</si>
  <si>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</si>
  <si>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</si>
  <si>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</si>
  <si>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</si>
  <si>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</si>
  <si>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</si>
  <si>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</si>
  <si>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</si>
  <si>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</si>
  <si>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</si>
  <si>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</si>
  <si>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</si>
  <si>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</si>
  <si>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</si>
  <si>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</si>
  <si>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</si>
  <si>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</si>
  <si>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</si>
  <si>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</si>
  <si>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</si>
  <si>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</si>
  <si>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</si>
  <si>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</si>
  <si>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</si>
  <si>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</si>
  <si>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</si>
  <si>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</si>
  <si>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</si>
  <si>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</si>
  <si>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</si>
  <si>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</si>
  <si>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</si>
  <si>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</si>
  <si>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</si>
  <si>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</si>
  <si>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</si>
  <si>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</si>
  <si>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</si>
  <si>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</si>
  <si>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</si>
  <si>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</si>
  <si>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</si>
  <si>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</si>
  <si>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</si>
  <si>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</si>
  <si>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</si>
  <si>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</si>
  <si>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</si>
  <si>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</si>
  <si>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</si>
  <si>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</si>
  <si>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</si>
  <si>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</si>
  <si>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</si>
  <si>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</si>
  <si>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</si>
  <si>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</si>
  <si>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</si>
  <si>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</si>
  <si>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</si>
  <si>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</si>
  <si>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</si>
  <si>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</si>
  <si>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</si>
  <si>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</si>
  <si>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</si>
  <si>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</si>
  <si>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</si>
  <si>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</si>
  <si>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</si>
  <si>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</si>
  <si>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</si>
  <si>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</si>
  <si>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</si>
  <si>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</si>
  <si>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</si>
  <si>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</si>
  <si>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</si>
  <si>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</si>
  <si>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</si>
  <si>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</si>
  <si>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</si>
  <si>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</si>
  <si>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</si>
  <si>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</si>
  <si>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</si>
  <si>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</si>
  <si>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</si>
  <si>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</si>
  <si>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</si>
  <si>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</si>
  <si>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</si>
  <si>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</si>
  <si>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</si>
  <si>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</si>
  <si>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</si>
  <si>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</si>
  <si>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</si>
  <si>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</si>
  <si>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</si>
  <si>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</si>
  <si>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</si>
  <si>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</si>
  <si>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</si>
  <si>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</si>
  <si>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</si>
  <si>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</si>
  <si>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</si>
  <si>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</si>
  <si>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</si>
  <si>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</si>
  <si>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</si>
  <si>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</si>
  <si>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</si>
  <si>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</si>
  <si>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</si>
  <si>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</si>
  <si>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</si>
  <si>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</si>
  <si>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</si>
  <si>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</si>
  <si>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</si>
  <si>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</si>
  <si>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</si>
  <si>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</si>
  <si>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</si>
  <si>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</si>
  <si>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</si>
  <si>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</si>
  <si>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</si>
  <si>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</si>
  <si>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</si>
  <si>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</si>
  <si>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</si>
  <si>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</si>
  <si>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</si>
  <si>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</si>
  <si>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</si>
  <si>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</si>
  <si>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</si>
  <si>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</si>
  <si>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</si>
  <si>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</si>
  <si>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</si>
  <si>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</si>
  <si>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</si>
  <si>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</si>
  <si>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</si>
  <si>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</si>
  <si>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</si>
  <si>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</si>
  <si>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</si>
  <si>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</si>
  <si>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</si>
  <si>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</si>
  <si>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</si>
  <si>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</si>
  <si>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</si>
  <si>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</si>
  <si>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</si>
  <si>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</si>
  <si>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</si>
  <si>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</si>
  <si>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</si>
  <si>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</si>
  <si>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</si>
  <si>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</si>
  <si>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</si>
  <si>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</si>
  <si>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</si>
  <si>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</si>
  <si>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</si>
  <si>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</si>
  <si>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</si>
  <si>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</si>
  <si>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</si>
  <si>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</si>
  <si>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</si>
  <si>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</si>
  <si>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</si>
  <si>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</si>
  <si>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</si>
  <si>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</si>
  <si>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</si>
  <si>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</si>
  <si>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</si>
  <si>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</si>
  <si>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</si>
  <si>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</si>
  <si>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</si>
  <si>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</si>
  <si>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</si>
  <si>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</si>
  <si>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</si>
  <si>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</si>
  <si>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</si>
  <si>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</si>
  <si>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</si>
  <si>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</si>
  <si>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</si>
  <si>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</si>
  <si>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</si>
  <si>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</si>
  <si>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</si>
  <si>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</si>
  <si>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</si>
  <si>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</si>
  <si>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</si>
  <si>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</si>
  <si>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</si>
  <si>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</si>
  <si>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</si>
  <si>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</si>
  <si>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</si>
  <si>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</si>
  <si>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</si>
  <si>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</si>
  <si>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</si>
  <si>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</si>
  <si>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</si>
  <si>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</si>
  <si>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</si>
  <si>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</si>
  <si>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</si>
  <si>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</si>
  <si>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</si>
  <si>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</si>
  <si>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</si>
  <si>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</si>
  <si>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</si>
  <si>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</si>
  <si>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</si>
  <si>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</si>
  <si>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</si>
  <si>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</si>
  <si>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</si>
  <si>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</si>
  <si>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</si>
  <si>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</si>
  <si>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</si>
  <si>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</si>
  <si>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</si>
  <si>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</si>
  <si>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</si>
  <si>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</si>
  <si>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</si>
  <si>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</si>
  <si>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</si>
  <si>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</si>
  <si>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</si>
  <si>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</si>
  <si>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</si>
  <si>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</si>
  <si>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</si>
  <si>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</si>
  <si>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</si>
  <si>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</si>
  <si>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</si>
  <si>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</si>
  <si>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</si>
  <si>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</si>
  <si>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</si>
  <si>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</si>
  <si>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</si>
  <si>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</si>
  <si>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</si>
  <si>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</si>
  <si>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</si>
  <si>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</si>
  <si>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</si>
  <si>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</si>
  <si>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</si>
  <si>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</si>
  <si>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</si>
  <si>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</si>
  <si>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</si>
  <si>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</si>
  <si>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</si>
  <si>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</si>
  <si>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</si>
  <si>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</si>
  <si>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</si>
  <si>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</si>
  <si>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</si>
  <si>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</si>
  <si>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</si>
  <si>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</si>
  <si>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</si>
  <si>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</si>
  <si>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</si>
  <si>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</si>
  <si>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</si>
  <si>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</si>
  <si>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</si>
  <si>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</si>
  <si>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</si>
  <si>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</si>
  <si>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</si>
  <si>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</si>
  <si>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</si>
  <si>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</si>
  <si>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</si>
  <si>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</si>
  <si>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</si>
  <si>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</si>
  <si>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</si>
  <si>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</si>
  <si>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</si>
  <si>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</si>
  <si>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</si>
  <si>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</si>
  <si>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</si>
  <si>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</si>
  <si>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</si>
  <si>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</si>
  <si>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</si>
  <si>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</si>
  <si>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</si>
  <si>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</si>
  <si>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</si>
  <si>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</si>
  <si>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</si>
  <si>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</si>
  <si>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</si>
  <si>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</si>
  <si>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</si>
  <si>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</si>
  <si>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</si>
  <si>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</si>
  <si>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</si>
  <si>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</si>
  <si>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</si>
  <si>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</si>
  <si>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</si>
  <si>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</si>
  <si>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</si>
  <si>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</si>
  <si>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</si>
  <si>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</si>
  <si>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</si>
  <si>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</si>
  <si>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</si>
  <si>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</si>
  <si>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</si>
  <si>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</si>
  <si>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</si>
  <si>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</si>
  <si>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</si>
  <si>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</si>
  <si>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</si>
  <si>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</si>
  <si>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</si>
  <si>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</si>
  <si>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</si>
  <si>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</si>
  <si>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</si>
  <si>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</si>
  <si>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</si>
  <si>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</si>
  <si>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</si>
  <si>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</si>
  <si>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</si>
  <si>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</si>
  <si>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</si>
  <si>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</si>
  <si>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</si>
  <si>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</si>
  <si>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</si>
  <si>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</si>
  <si>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</si>
  <si>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</si>
  <si>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</si>
  <si>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</si>
  <si>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</si>
  <si>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</si>
  <si>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</si>
  <si>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</si>
  <si>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</si>
  <si>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</si>
  <si>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</si>
  <si>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</si>
  <si>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</si>
  <si>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</si>
  <si>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</si>
  <si>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</si>
  <si>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</si>
  <si>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</si>
  <si>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</si>
  <si>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</si>
  <si>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</si>
  <si>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</si>
  <si>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</si>
  <si>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</si>
  <si>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</si>
  <si>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</si>
  <si>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</si>
  <si>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</si>
  <si>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</si>
  <si>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</si>
  <si>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</si>
  <si>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</si>
  <si>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</si>
  <si>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</si>
  <si>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</si>
  <si>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</si>
  <si>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</si>
  <si>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</si>
  <si>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</si>
  <si>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</si>
  <si>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</si>
  <si>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</si>
  <si>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</si>
  <si>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</si>
  <si>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</si>
  <si>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</si>
  <si>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</si>
  <si>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</si>
  <si>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</si>
  <si>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</si>
  <si>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</si>
  <si>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</si>
  <si>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</si>
  <si>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</si>
  <si>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</si>
  <si>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</si>
  <si>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</si>
  <si>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</si>
  <si>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</si>
  <si>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</si>
  <si>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</si>
  <si>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</si>
  <si>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</si>
  <si>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</si>
  <si>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</si>
  <si>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</si>
  <si>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</si>
  <si>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</si>
  <si>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</si>
  <si>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</si>
  <si>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</si>
  <si>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</si>
  <si>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</si>
  <si>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</si>
  <si>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</si>
  <si>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</si>
  <si>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</si>
  <si>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</si>
  <si>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</si>
  <si>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</si>
  <si>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</si>
  <si>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</si>
  <si>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</si>
  <si>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</si>
  <si>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</si>
  <si>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</si>
  <si>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</si>
  <si>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</si>
  <si>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</si>
  <si>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</si>
  <si>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</si>
  <si>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</si>
  <si>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</si>
  <si>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</si>
  <si>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</si>
  <si>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</si>
  <si>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</si>
  <si>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</si>
  <si>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</si>
  <si>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</si>
  <si>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</si>
  <si>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</si>
  <si>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</si>
  <si>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</si>
  <si>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</si>
  <si>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</si>
  <si>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</si>
  <si>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</si>
  <si>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</si>
  <si>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</si>
  <si>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</si>
  <si>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</si>
  <si>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</si>
  <si>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</si>
  <si>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</si>
  <si>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</si>
  <si>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</si>
  <si>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</si>
  <si>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</si>
  <si>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</si>
  <si>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</si>
  <si>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</si>
  <si>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</si>
  <si>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</si>
  <si>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</si>
  <si>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</si>
  <si>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</si>
  <si>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</si>
  <si>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</si>
  <si>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</si>
  <si>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</si>
  <si>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</si>
  <si>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</si>
  <si>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</si>
  <si>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</si>
  <si>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</si>
  <si>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</si>
  <si>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</si>
  <si>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</si>
  <si>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</si>
  <si>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</si>
  <si>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</si>
  <si>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</si>
  <si>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</si>
  <si>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</si>
  <si>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</si>
  <si>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</si>
  <si>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</si>
  <si>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</si>
  <si>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</si>
  <si>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</si>
  <si>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</si>
  <si>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</si>
  <si>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</si>
  <si>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</si>
  <si>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</si>
  <si>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</si>
  <si>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</si>
  <si>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</si>
  <si>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</si>
  <si>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</si>
  <si>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</si>
  <si>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</si>
  <si>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</si>
  <si>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</si>
  <si>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</si>
  <si>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</si>
  <si>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</si>
  <si>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</si>
  <si>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</si>
  <si>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</si>
  <si>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</si>
  <si>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</si>
  <si>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</si>
  <si>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</si>
  <si>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</si>
  <si>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</si>
  <si>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</si>
  <si>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</si>
  <si>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</si>
  <si>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</si>
  <si>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</si>
  <si>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</si>
  <si>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</si>
  <si>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</si>
  <si>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</si>
  <si>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</si>
  <si>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</si>
  <si>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</si>
  <si>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</si>
  <si>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</si>
  <si>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</si>
  <si>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</si>
  <si>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</si>
  <si>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</si>
  <si>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</si>
  <si>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</si>
  <si>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</si>
  <si>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</si>
  <si>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</si>
  <si>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</si>
  <si>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</si>
  <si>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</si>
  <si>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</si>
  <si>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</si>
  <si>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</si>
  <si>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</si>
  <si>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</si>
  <si>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</si>
  <si>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</si>
  <si>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</si>
  <si>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</si>
  <si>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</si>
  <si>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</si>
  <si>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</si>
  <si>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</si>
  <si>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</si>
  <si>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</si>
  <si>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</si>
  <si>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</si>
  <si>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</si>
  <si>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</si>
  <si>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</si>
  <si>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</si>
  <si>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</si>
  <si>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</si>
  <si>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</si>
  <si>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</si>
  <si>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</si>
  <si>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</si>
  <si>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</si>
  <si>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</si>
  <si>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</si>
  <si>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</si>
  <si>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</si>
  <si>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</si>
  <si>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</si>
  <si>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</si>
  <si>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</si>
  <si>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</si>
  <si>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</si>
  <si>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</si>
  <si>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</si>
  <si>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</si>
  <si>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</si>
  <si>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</si>
  <si>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</si>
  <si>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</si>
  <si>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</si>
  <si>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</si>
  <si>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</si>
  <si>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</si>
  <si>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</si>
  <si>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</si>
  <si>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</si>
  <si>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</si>
  <si>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</si>
  <si>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</si>
  <si>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</si>
  <si>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</si>
  <si>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</si>
  <si>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</si>
  <si>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</si>
  <si>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</si>
  <si>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</si>
  <si>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</si>
  <si>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</si>
  <si>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</si>
  <si>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</si>
  <si>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</si>
  <si>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</si>
  <si>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</si>
  <si>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</si>
  <si>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</si>
  <si>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</si>
  <si>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</si>
  <si>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</si>
  <si>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</si>
  <si>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</si>
  <si>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</si>
  <si>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</si>
  <si>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</si>
  <si>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</si>
  <si>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</si>
  <si>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</si>
  <si>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</si>
  <si>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</si>
  <si>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</si>
  <si>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</si>
  <si>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</si>
  <si>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</si>
  <si>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</si>
  <si>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</si>
  <si>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</si>
  <si>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</si>
  <si>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</si>
  <si>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</si>
  <si>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</si>
  <si>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</si>
  <si>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</si>
  <si>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</si>
  <si>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</si>
  <si>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</si>
  <si>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</si>
  <si>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</si>
  <si>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</si>
  <si>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</si>
  <si>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</si>
  <si>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</si>
  <si>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</si>
  <si>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</si>
  <si>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</si>
  <si>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</si>
  <si>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</si>
  <si>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</si>
  <si>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</si>
  <si>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</si>
  <si>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</si>
  <si>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</si>
  <si>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</si>
  <si>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</si>
  <si>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</si>
  <si>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</si>
  <si>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</si>
  <si>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</si>
  <si>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</si>
  <si>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</si>
  <si>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</si>
  <si>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</si>
  <si>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</si>
  <si>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</si>
  <si>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</si>
  <si>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</si>
  <si>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</si>
  <si>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</si>
  <si>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</si>
  <si>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</si>
  <si>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</si>
  <si>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</si>
  <si>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</si>
  <si>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</si>
  <si>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</si>
  <si>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</si>
  <si>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</si>
  <si>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</si>
  <si>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</si>
  <si>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</si>
  <si>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</si>
  <si>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</si>
  <si>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</si>
  <si>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</si>
  <si>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</si>
  <si>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</si>
  <si>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</si>
  <si>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</si>
  <si>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</si>
  <si>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</si>
  <si>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</si>
  <si>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</si>
  <si>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</si>
  <si>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</si>
  <si>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</si>
  <si>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</si>
  <si>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</si>
  <si>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</si>
  <si>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</si>
  <si>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</si>
  <si>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</si>
  <si>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</si>
  <si>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</si>
  <si>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</si>
  <si>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</si>
  <si>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</si>
  <si>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</si>
  <si>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</si>
  <si>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</si>
  <si>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</si>
  <si>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</si>
  <si>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</si>
  <si>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</si>
  <si>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</si>
  <si>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</si>
  <si>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</si>
  <si>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</si>
  <si>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</si>
  <si>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</si>
  <si>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</si>
  <si>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</si>
  <si>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</si>
  <si>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</si>
  <si>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</si>
  <si>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</si>
  <si>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</si>
  <si>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</si>
  <si>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</si>
  <si>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</si>
  <si>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</si>
  <si>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</si>
  <si>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</si>
  <si>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</si>
  <si>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</si>
  <si>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</si>
  <si>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</si>
  <si>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</si>
  <si>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</si>
  <si>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</si>
  <si>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</si>
  <si>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</si>
  <si>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</si>
  <si>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</si>
  <si>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</si>
  <si>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</si>
  <si>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</si>
  <si>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</si>
  <si>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</si>
  <si>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</si>
  <si>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</si>
  <si>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</si>
  <si>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</si>
  <si>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</si>
  <si>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</si>
  <si>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</si>
  <si>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</si>
  <si>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</si>
  <si>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</si>
  <si>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</si>
  <si>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</si>
  <si>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</si>
  <si>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</si>
  <si>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</si>
  <si>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</si>
  <si>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</si>
  <si>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</si>
  <si>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</si>
  <si>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</si>
  <si>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</si>
  <si>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</si>
  <si>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</si>
  <si>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</si>
  <si>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</si>
  <si>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</si>
  <si>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</si>
  <si>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</si>
  <si>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</si>
  <si>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</si>
  <si>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</si>
  <si>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</si>
  <si>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</si>
  <si>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</si>
  <si>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</si>
  <si>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</si>
  <si>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</si>
  <si>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</si>
  <si>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</si>
  <si>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</si>
  <si>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</si>
  <si>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</si>
  <si>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</si>
  <si>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</si>
  <si>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</si>
  <si>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</si>
  <si>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</si>
  <si>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</si>
  <si>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</si>
  <si>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</si>
  <si>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</si>
  <si>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</si>
  <si>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</si>
  <si>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</si>
  <si>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</si>
  <si>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</si>
  <si>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</si>
  <si>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</si>
  <si>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</si>
  <si>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</si>
  <si>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</si>
  <si>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</si>
  <si>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</si>
  <si>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</si>
  <si>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</si>
  <si>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</si>
  <si>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</si>
  <si>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</si>
  <si>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</si>
  <si>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</si>
  <si>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</si>
  <si>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</si>
  <si>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</si>
  <si>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</si>
  <si>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</si>
  <si>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</si>
  <si>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</si>
  <si>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</si>
  <si>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</si>
  <si>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</si>
  <si>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</si>
  <si>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</si>
  <si>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</si>
  <si>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</si>
  <si>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</si>
  <si>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</si>
  <si>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</si>
  <si>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</si>
  <si>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</si>
  <si>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</si>
  <si>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</si>
  <si>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</si>
  <si>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</si>
  <si>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</si>
  <si>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</si>
  <si>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</si>
  <si>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</si>
  <si>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</si>
  <si>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</si>
  <si>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</si>
  <si>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</si>
  <si>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</si>
  <si>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</si>
  <si>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</si>
  <si>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</si>
  <si>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</si>
  <si>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</si>
  <si>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</si>
  <si>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</si>
  <si>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</si>
  <si>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</si>
  <si>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</si>
  <si>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</si>
  <si>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</si>
  <si>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</si>
  <si>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</si>
  <si>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</si>
  <si>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</si>
  <si>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</si>
  <si>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</si>
  <si>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</si>
  <si>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</si>
  <si>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</si>
  <si>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</si>
  <si>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</si>
  <si>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</si>
  <si>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</si>
  <si>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</si>
  <si>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</si>
  <si>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</si>
  <si>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</si>
  <si>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</si>
  <si>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</si>
  <si>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</si>
  <si>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</si>
  <si>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</si>
  <si>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</si>
  <si>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</si>
  <si>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</si>
  <si>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</si>
  <si>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</si>
  <si>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</si>
  <si>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</si>
  <si>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</si>
  <si>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</si>
  <si>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</si>
  <si>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</si>
  <si>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</si>
  <si>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</si>
  <si>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</si>
  <si>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</si>
  <si>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</si>
  <si>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</si>
  <si>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</si>
  <si>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</si>
  <si>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</si>
  <si>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</si>
  <si>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</si>
  <si>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</si>
  <si>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</si>
  <si>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</si>
  <si>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</si>
  <si>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</si>
  <si>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</si>
  <si>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</si>
  <si>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</si>
  <si>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</si>
  <si>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</si>
  <si>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</si>
  <si>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</si>
  <si>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</si>
  <si>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</si>
  <si>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</si>
  <si>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</si>
  <si>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</si>
  <si>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</si>
  <si>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</si>
  <si>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</si>
  <si>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</si>
  <si>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</si>
  <si>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</si>
  <si>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</si>
  <si>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</si>
  <si>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</si>
  <si>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</si>
  <si>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</si>
  <si>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</si>
  <si>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</si>
  <si>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</si>
  <si>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</si>
  <si>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</si>
  <si>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</si>
  <si>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</si>
  <si>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</si>
  <si>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</si>
  <si>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</si>
  <si>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</si>
  <si>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</si>
  <si>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</si>
  <si>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</si>
  <si>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</si>
  <si>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</si>
  <si>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</si>
  <si>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</si>
  <si>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</si>
  <si>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</si>
  <si>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</si>
  <si>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</si>
  <si>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</si>
  <si>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</si>
  <si>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</si>
  <si>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</si>
  <si>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</si>
  <si>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</si>
  <si>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</si>
  <si>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</si>
  <si>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</si>
  <si>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</si>
  <si>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</si>
  <si>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</si>
  <si>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</si>
  <si>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</si>
  <si>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</si>
  <si>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</si>
  <si>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</si>
  <si>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</si>
  <si>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</si>
  <si>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</si>
  <si>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</si>
  <si>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</si>
  <si>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</si>
  <si>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</si>
  <si>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</si>
  <si>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</si>
  <si>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</si>
  <si>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</si>
  <si>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</si>
  <si>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</si>
  <si>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</si>
  <si>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</si>
  <si>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</si>
  <si>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</si>
  <si>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</si>
  <si>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</si>
  <si>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</si>
  <si>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</si>
  <si>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</si>
  <si>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</si>
  <si>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</si>
  <si>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</si>
  <si>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</si>
  <si>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</si>
  <si>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</si>
  <si>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</si>
  <si>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</si>
  <si>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</si>
  <si>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</si>
  <si>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</si>
  <si>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</si>
  <si>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</si>
  <si>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</si>
  <si>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</si>
  <si>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</si>
  <si>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</si>
  <si>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</si>
  <si>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</si>
  <si>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</si>
  <si>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</si>
  <si>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</si>
  <si>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</si>
  <si>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</si>
  <si>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</si>
  <si>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</si>
  <si>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</si>
  <si>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</si>
  <si>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</si>
  <si>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</si>
  <si>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</si>
  <si>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</si>
  <si>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</si>
  <si>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</si>
  <si>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</si>
  <si>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</si>
  <si>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</si>
  <si>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</si>
  <si>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</si>
  <si>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</si>
  <si>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</si>
  <si>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</si>
  <si>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</si>
  <si>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</si>
  <si>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</si>
  <si>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</si>
  <si>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</si>
  <si>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</si>
  <si>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</si>
  <si>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</si>
  <si>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</si>
  <si>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</si>
  <si>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</si>
  <si>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</si>
  <si>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</si>
  <si>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</si>
  <si>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</si>
  <si>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</si>
  <si>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</si>
  <si>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</si>
  <si>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</si>
  <si>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</si>
  <si>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</si>
  <si>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</si>
  <si>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</si>
  <si>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</si>
  <si>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</si>
  <si>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</si>
  <si>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</si>
  <si>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</si>
  <si>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</si>
  <si>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</si>
  <si>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</si>
  <si>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</si>
  <si>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</si>
  <si>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</si>
  <si>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</si>
  <si>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</si>
  <si>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</si>
  <si>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</si>
  <si>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</si>
  <si>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</si>
  <si>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</si>
  <si>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</si>
  <si>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</si>
  <si>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</si>
  <si>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</si>
  <si>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</si>
  <si>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</si>
  <si>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</si>
  <si>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</si>
  <si>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</si>
  <si>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</si>
  <si>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</si>
  <si>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</si>
  <si>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</si>
  <si>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</si>
  <si>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</si>
  <si>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</si>
  <si>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</si>
  <si>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</si>
  <si>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</si>
  <si>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</si>
  <si>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</si>
  <si>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</si>
  <si>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</si>
  <si>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</si>
  <si>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</si>
  <si>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</si>
  <si>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</si>
  <si>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</si>
  <si>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</si>
  <si>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</si>
  <si>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</si>
  <si>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</si>
  <si>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</si>
  <si>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</si>
  <si>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</si>
  <si>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</si>
  <si>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</si>
  <si>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</si>
  <si>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</si>
  <si>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</si>
  <si>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</si>
  <si>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</si>
  <si>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</si>
  <si>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</si>
  <si>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</si>
  <si>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</si>
  <si>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</si>
  <si>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</si>
  <si>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</si>
  <si>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</si>
  <si>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</si>
  <si>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</si>
  <si>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</si>
  <si>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</si>
  <si>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</si>
  <si>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</si>
  <si>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</si>
  <si>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</si>
  <si>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</si>
  <si>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</si>
  <si>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</si>
  <si>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</si>
  <si>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</si>
  <si>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</si>
  <si>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</si>
  <si>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</si>
  <si>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</si>
  <si>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</si>
  <si>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</si>
  <si>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</si>
  <si>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</si>
  <si>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</si>
  <si>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</si>
  <si>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</si>
  <si>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</si>
  <si>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</si>
  <si>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</si>
  <si>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</si>
  <si>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</si>
  <si>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</si>
  <si>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</si>
  <si>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</si>
  <si>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</si>
  <si>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</si>
  <si>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</si>
  <si>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</si>
  <si>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</si>
  <si>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</si>
  <si>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</si>
  <si>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</si>
  <si>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</si>
  <si>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</si>
  <si>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</si>
  <si>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</si>
  <si>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</si>
  <si>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</si>
  <si>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</si>
  <si>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</si>
  <si>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</si>
  <si>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</si>
  <si>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</si>
  <si>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</si>
  <si>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</si>
  <si>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</si>
  <si>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</si>
  <si>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</si>
  <si>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</si>
  <si>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</si>
  <si>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</si>
  <si>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</si>
  <si>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</si>
  <si>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</si>
  <si>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</si>
  <si>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</si>
  <si>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</si>
  <si>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</si>
  <si>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</si>
  <si>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</si>
  <si>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</si>
  <si>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</si>
  <si>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</si>
  <si>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</si>
  <si>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</si>
  <si>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</si>
  <si>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</si>
  <si>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</si>
  <si>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</si>
  <si>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</si>
  <si>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</si>
  <si>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</si>
  <si>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</si>
  <si>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</si>
  <si>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</si>
  <si>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</si>
  <si>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</si>
  <si>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</si>
  <si>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</si>
  <si>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</si>
  <si>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</si>
  <si>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</si>
  <si>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</si>
  <si>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</si>
  <si>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</si>
  <si>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</si>
  <si>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</si>
  <si>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</si>
  <si>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</si>
  <si>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</si>
  <si>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</si>
  <si>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</si>
  <si>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</si>
  <si>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</si>
  <si>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</si>
  <si>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</si>
  <si>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</si>
  <si>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</si>
  <si>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</si>
  <si>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</si>
  <si>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</si>
  <si>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</si>
  <si>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</si>
  <si>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</si>
  <si>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</si>
  <si>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</si>
  <si>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</si>
  <si>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</si>
  <si>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</si>
  <si>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</si>
  <si>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</si>
  <si>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</si>
  <si>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</si>
  <si>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</si>
  <si>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</si>
  <si>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</si>
  <si>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</si>
  <si>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</si>
  <si>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</si>
  <si>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</si>
  <si>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</si>
  <si>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</si>
  <si>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</si>
  <si>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</si>
  <si>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</si>
  <si>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</si>
  <si>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</si>
  <si>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</si>
  <si>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</si>
  <si>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</si>
  <si>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</si>
  <si>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</si>
  <si>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</si>
  <si>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</si>
  <si>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</si>
  <si>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</si>
  <si>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</si>
  <si>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</si>
  <si>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</si>
  <si>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</si>
  <si>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</si>
  <si>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</si>
  <si>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</si>
  <si>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</si>
  <si>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</si>
  <si>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</si>
  <si>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</si>
  <si>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</si>
  <si>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</si>
  <si>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</si>
  <si>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</si>
  <si>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</si>
  <si>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</si>
  <si>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</si>
  <si>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</si>
  <si>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</si>
  <si>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</si>
  <si>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</si>
  <si>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</si>
  <si>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</si>
  <si>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</si>
  <si>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</si>
  <si>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</si>
  <si>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</si>
  <si>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</si>
  <si>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</si>
  <si>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</si>
  <si>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</si>
  <si>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</si>
  <si>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</si>
  <si>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</si>
  <si>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</si>
  <si>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</si>
  <si>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</si>
  <si>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</si>
  <si>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</si>
  <si>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</si>
  <si>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</si>
  <si>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</si>
  <si>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</si>
  <si>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</si>
  <si>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</si>
  <si>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</si>
  <si>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</si>
  <si>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</si>
  <si>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</si>
  <si>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</si>
  <si>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</si>
  <si>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</si>
  <si>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</si>
  <si>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</si>
  <si>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</si>
  <si>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</si>
  <si>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</si>
  <si>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</si>
  <si>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</si>
  <si>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</si>
  <si>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</si>
  <si>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</si>
  <si>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</si>
  <si>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</si>
  <si>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</si>
  <si>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</si>
  <si>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</si>
  <si>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</si>
  <si>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</si>
  <si>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</si>
  <si>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</si>
  <si>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</si>
  <si>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</si>
  <si>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</si>
  <si>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</si>
  <si>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</si>
  <si>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</si>
  <si>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</si>
  <si>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</si>
  <si>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</si>
  <si>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</si>
  <si>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</si>
  <si>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</si>
  <si>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</si>
  <si>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</si>
  <si>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</si>
  <si>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</si>
  <si>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</si>
  <si>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</si>
  <si>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</si>
  <si>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</si>
  <si>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</si>
  <si>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</si>
  <si>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</si>
  <si>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</si>
  <si>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</si>
  <si>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</si>
  <si>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</si>
  <si>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</si>
  <si>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</si>
  <si>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</si>
  <si>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</si>
  <si>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</si>
  <si>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</si>
  <si>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</si>
  <si>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</si>
  <si>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</si>
  <si>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</si>
  <si>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</si>
  <si>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</si>
  <si>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</si>
  <si>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</si>
  <si>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</si>
  <si>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</si>
  <si>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</si>
  <si>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</si>
  <si>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</si>
  <si>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</si>
  <si>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</si>
  <si>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</si>
  <si>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</si>
  <si>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</si>
  <si>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</si>
  <si>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</si>
  <si>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</si>
  <si>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</si>
  <si>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</si>
  <si>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</si>
  <si>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</si>
  <si>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</si>
  <si>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</si>
  <si>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</si>
  <si>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</si>
  <si>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</si>
  <si>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</si>
  <si>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</si>
  <si>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</si>
  <si>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</si>
  <si>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</si>
  <si>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</si>
  <si>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</si>
  <si>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</si>
  <si>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</si>
  <si>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</si>
  <si>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</si>
  <si>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</si>
  <si>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</si>
  <si>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</si>
  <si>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</si>
  <si>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</si>
  <si>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</si>
  <si>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</si>
  <si>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</si>
  <si>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</si>
  <si>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</si>
  <si>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</si>
  <si>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</si>
  <si>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</si>
  <si>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</si>
  <si>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</si>
  <si>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</si>
  <si>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</si>
  <si>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</si>
  <si>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</si>
  <si>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</si>
  <si>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</si>
  <si>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</si>
  <si>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</si>
  <si>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</si>
  <si>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</si>
  <si>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</si>
  <si>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</si>
  <si>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</si>
  <si>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</si>
  <si>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</si>
  <si>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</si>
  <si>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</si>
  <si>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</si>
  <si>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</si>
  <si>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</si>
  <si>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</si>
  <si>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</si>
  <si>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</si>
  <si>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</si>
  <si>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</si>
  <si>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</si>
  <si>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</si>
  <si>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</si>
  <si>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</si>
  <si>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</si>
  <si>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</si>
  <si>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</si>
  <si>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</si>
  <si>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</si>
  <si>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</si>
  <si>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</si>
  <si>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</si>
  <si>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</si>
  <si>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</si>
  <si>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</si>
  <si>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</si>
  <si>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</si>
  <si>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</si>
  <si>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</si>
  <si>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</si>
  <si>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</si>
  <si>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</si>
  <si>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</si>
  <si>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</si>
  <si>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</si>
  <si>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</si>
  <si>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</si>
  <si>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</si>
  <si>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</si>
  <si>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</si>
  <si>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</si>
  <si>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</si>
  <si>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</si>
  <si>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</si>
  <si>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</si>
  <si>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</si>
  <si>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</si>
  <si>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</si>
  <si>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</si>
  <si>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</si>
  <si>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</si>
  <si>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</si>
  <si>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</si>
  <si>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</si>
  <si>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</si>
  <si>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</si>
  <si>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</si>
  <si>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</si>
  <si>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</si>
  <si>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</si>
  <si>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</si>
  <si>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</si>
  <si>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</si>
  <si>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</si>
  <si>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</si>
  <si>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</si>
  <si>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</si>
  <si>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</si>
  <si>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</si>
  <si>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</si>
  <si>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</si>
  <si>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</si>
  <si>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</si>
  <si>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</si>
  <si>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</si>
  <si>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</si>
  <si>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</si>
  <si>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</si>
  <si>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</si>
  <si>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</si>
  <si>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</si>
  <si>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</si>
  <si>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</si>
  <si>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</si>
  <si>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</si>
  <si>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</si>
  <si>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</si>
  <si>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</si>
  <si>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</si>
  <si>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</si>
  <si>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</si>
  <si>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</si>
  <si>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</si>
  <si>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</si>
  <si>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</si>
  <si>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</si>
  <si>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</si>
  <si>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</si>
  <si>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</si>
  <si>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</si>
  <si>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</si>
  <si>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</si>
  <si>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</si>
  <si>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</si>
  <si>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</si>
  <si>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</si>
  <si>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</si>
  <si>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</si>
  <si>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</si>
  <si>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</si>
  <si>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</si>
  <si>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</si>
  <si>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</si>
  <si>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</si>
  <si>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</si>
  <si>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</si>
  <si>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</si>
  <si>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</si>
  <si>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</si>
  <si>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</si>
  <si>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</si>
  <si>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</si>
  <si>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</si>
  <si>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</si>
  <si>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</si>
  <si>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</si>
  <si>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</si>
  <si>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</si>
  <si>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</si>
  <si>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</si>
  <si>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</si>
  <si>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</si>
  <si>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</si>
  <si>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</si>
  <si>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</si>
  <si>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</si>
  <si>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</si>
  <si>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</si>
  <si>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</si>
  <si>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</si>
  <si>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</si>
  <si>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</si>
  <si>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</si>
  <si>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</si>
  <si>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</si>
  <si>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</si>
  <si>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</si>
  <si>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</si>
  <si>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</si>
  <si>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</si>
  <si>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</si>
  <si>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</si>
  <si>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</si>
  <si>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</si>
  <si>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</si>
  <si>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</si>
  <si>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</si>
  <si>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</si>
  <si>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</si>
  <si>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</si>
  <si>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</si>
  <si>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</si>
  <si>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</si>
  <si>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</si>
  <si>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</si>
  <si>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</si>
  <si>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</si>
  <si>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</si>
  <si>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</si>
  <si>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</si>
  <si>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</si>
  <si>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</si>
  <si>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</si>
  <si>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</si>
  <si>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</si>
  <si>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</si>
  <si>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</si>
  <si>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</si>
  <si>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</si>
  <si>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</si>
  <si>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</si>
  <si>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</si>
  <si>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</si>
  <si>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</si>
  <si>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</si>
  <si>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</si>
  <si>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</si>
  <si>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</si>
  <si>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</si>
  <si>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</si>
  <si>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</si>
  <si>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</si>
  <si>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</si>
  <si>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</si>
  <si>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</si>
  <si>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</si>
  <si>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</si>
  <si>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</si>
  <si>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</si>
  <si>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</si>
  <si>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</si>
  <si>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</si>
  <si>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</si>
  <si>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</si>
  <si>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</si>
  <si>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</si>
  <si>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</si>
  <si>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</si>
  <si>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</si>
  <si>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</si>
  <si>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</si>
  <si>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</si>
  <si>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</si>
  <si>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</si>
  <si>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</si>
  <si>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</si>
  <si>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</si>
  <si>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</si>
  <si>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</si>
  <si>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</si>
  <si>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</si>
  <si>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</si>
  <si>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</si>
  <si>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</si>
  <si>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</si>
  <si>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</si>
  <si>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</si>
  <si>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</si>
  <si>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</si>
  <si>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</si>
  <si>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</si>
  <si>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</si>
  <si>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</si>
  <si>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</si>
  <si>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</si>
  <si>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</si>
  <si>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</si>
  <si>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</si>
  <si>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</si>
  <si>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</si>
  <si>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</si>
  <si>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</si>
  <si>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</si>
  <si>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</si>
  <si>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</si>
  <si>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</si>
  <si>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</si>
  <si>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</si>
  <si>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</si>
  <si>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</si>
  <si>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</si>
  <si>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</si>
  <si>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</si>
  <si>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</si>
  <si>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</si>
  <si>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</si>
  <si>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</si>
  <si>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</si>
  <si>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</si>
  <si>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</si>
  <si>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</si>
  <si>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</si>
  <si>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</si>
  <si>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</si>
  <si>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</si>
  <si>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</si>
  <si>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</si>
  <si>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</si>
  <si>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</si>
  <si>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</si>
  <si>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</si>
  <si>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</si>
  <si>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</si>
  <si>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</si>
  <si>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</si>
  <si>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</si>
  <si>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</si>
  <si>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</si>
  <si>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</si>
  <si>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</si>
  <si>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</si>
  <si>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</si>
  <si>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</si>
  <si>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</si>
  <si>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</si>
  <si>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</si>
  <si>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</si>
  <si>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</si>
  <si>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</si>
  <si>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</si>
  <si>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</si>
  <si>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</si>
  <si>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</si>
  <si>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</si>
  <si>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</si>
  <si>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</si>
  <si>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</si>
  <si>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</si>
  <si>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</si>
  <si>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</si>
  <si>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</si>
  <si>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</si>
  <si>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</si>
  <si>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</si>
  <si>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</si>
  <si>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</si>
  <si>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</si>
  <si>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</si>
  <si>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</si>
  <si>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</si>
  <si>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</si>
  <si>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</si>
  <si>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</si>
  <si>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</si>
  <si>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</si>
  <si>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</si>
  <si>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</si>
  <si>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</si>
  <si>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</si>
  <si>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</si>
  <si>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</si>
  <si>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</si>
  <si>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</si>
  <si>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</si>
  <si>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</si>
  <si>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</si>
  <si>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</si>
  <si>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</si>
  <si>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</si>
  <si>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</si>
  <si>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</si>
  <si>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</si>
  <si>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</si>
  <si>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</si>
  <si>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</si>
  <si>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</si>
  <si>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</si>
  <si>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</si>
  <si>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</si>
  <si>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</si>
  <si>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</si>
  <si>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</si>
  <si>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</si>
  <si>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</si>
  <si>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</si>
  <si>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</si>
  <si>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</si>
  <si>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</si>
  <si>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</si>
  <si>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</si>
  <si>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</si>
  <si>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</si>
  <si>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</si>
  <si>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</si>
  <si>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</si>
  <si>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</si>
  <si>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</si>
  <si>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</si>
  <si>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</si>
  <si>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</si>
  <si>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</si>
  <si>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</si>
  <si>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</si>
  <si>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</si>
  <si>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</si>
  <si>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</si>
  <si>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</si>
  <si>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</si>
  <si>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</si>
  <si>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</si>
  <si>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</si>
  <si>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</si>
  <si>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</si>
  <si>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</si>
  <si>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</si>
  <si>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</si>
  <si>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</si>
  <si>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</si>
  <si>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</si>
  <si>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</si>
  <si>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</si>
  <si>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</si>
  <si>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</si>
  <si>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</si>
  <si>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</si>
  <si>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</si>
  <si>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</si>
  <si>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</si>
  <si>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</si>
  <si>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</si>
  <si>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</si>
  <si>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</si>
  <si>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</si>
  <si>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</si>
  <si>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</si>
  <si>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</si>
  <si>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</si>
  <si>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</si>
  <si>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</si>
  <si>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</si>
  <si>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</si>
  <si>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</si>
  <si>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</si>
  <si>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</si>
  <si>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</si>
  <si>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</si>
  <si>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</si>
  <si>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</si>
  <si>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</si>
  <si>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</si>
  <si>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</si>
  <si>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</si>
  <si>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</si>
  <si>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</si>
  <si>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</si>
  <si>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</si>
  <si>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</si>
  <si>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</si>
  <si>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</si>
  <si>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</si>
  <si>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</si>
  <si>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</si>
  <si>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</si>
  <si>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</si>
  <si>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</si>
  <si>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</si>
  <si>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</si>
  <si>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</si>
  <si>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</si>
  <si>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</si>
  <si>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</si>
  <si>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</si>
  <si>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</si>
  <si>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</si>
  <si>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</si>
  <si>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</si>
  <si>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</si>
  <si>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</si>
  <si>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</si>
  <si>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</si>
  <si>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</si>
  <si>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</si>
  <si>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</si>
  <si>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</si>
  <si>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</si>
  <si>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</si>
  <si>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</si>
  <si>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</si>
  <si>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</si>
  <si>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</si>
  <si>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</si>
  <si>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</si>
  <si>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</si>
  <si>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</si>
  <si>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</si>
  <si>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</si>
  <si>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</si>
  <si>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</si>
  <si>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</si>
  <si>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</si>
  <si>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</si>
  <si>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</si>
  <si>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</si>
  <si>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</si>
  <si>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</si>
  <si>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</si>
  <si>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</si>
  <si>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</si>
  <si>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</si>
  <si>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</si>
  <si>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</si>
  <si>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</si>
  <si>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</si>
  <si>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</si>
  <si>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</si>
  <si>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</si>
  <si>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</si>
  <si>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</si>
  <si>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</si>
  <si>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</si>
  <si>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</si>
  <si>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</si>
  <si>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</si>
  <si>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</si>
  <si>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</si>
  <si>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</si>
  <si>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</si>
  <si>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</si>
  <si>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</si>
  <si>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</si>
  <si>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</si>
  <si>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</si>
  <si>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</si>
  <si>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</si>
  <si>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</si>
  <si>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</si>
  <si>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</si>
  <si>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</si>
  <si>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</si>
  <si>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</si>
  <si>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</si>
  <si>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</si>
  <si>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</si>
  <si>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</si>
  <si>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</si>
  <si>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</si>
  <si>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</si>
  <si>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</si>
  <si>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</si>
  <si>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</si>
  <si>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</si>
  <si>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</si>
  <si>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</si>
  <si>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</si>
  <si>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</si>
  <si>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</si>
  <si>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</si>
  <si>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</si>
  <si>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</si>
  <si>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</si>
  <si>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</si>
  <si>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</si>
  <si>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</si>
  <si>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</si>
  <si>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</si>
  <si>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</si>
  <si>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</si>
  <si>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</si>
  <si>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</si>
  <si>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</si>
  <si>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</si>
  <si>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</si>
  <si>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</si>
  <si>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</si>
  <si>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</si>
  <si>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</si>
  <si>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</si>
  <si>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</si>
  <si>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</si>
  <si>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</si>
  <si>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</si>
  <si>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</si>
  <si>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</si>
  <si>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</si>
  <si>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</si>
  <si>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</si>
  <si>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</si>
  <si>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</si>
  <si>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</si>
  <si>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</si>
  <si>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</si>
  <si>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</si>
  <si>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</si>
  <si>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</si>
  <si>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</si>
  <si>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</si>
  <si>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</si>
  <si>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</si>
  <si>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</si>
  <si>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</si>
  <si>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</si>
  <si>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</si>
  <si>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</si>
  <si>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</si>
  <si>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</si>
  <si>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</si>
  <si>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</si>
  <si>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</si>
  <si>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</si>
  <si>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</si>
  <si>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</si>
  <si>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</si>
  <si>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</si>
  <si>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</si>
  <si>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</si>
  <si>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</si>
  <si>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</si>
  <si>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</si>
  <si>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</si>
  <si>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</si>
  <si>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</si>
  <si>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</si>
  <si>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</si>
  <si>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</si>
  <si>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</si>
  <si>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</si>
  <si>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</si>
  <si>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</si>
  <si>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</si>
  <si>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</si>
  <si>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</si>
  <si>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</si>
  <si>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</si>
  <si>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</si>
  <si>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</si>
  <si>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</si>
  <si>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</si>
  <si>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</si>
  <si>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</si>
  <si>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</si>
  <si>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</si>
  <si>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</si>
  <si>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</si>
  <si>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</si>
  <si>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</si>
  <si>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</si>
  <si>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</si>
  <si>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</si>
  <si>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</si>
  <si>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</si>
  <si>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</si>
  <si>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</si>
  <si>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</si>
  <si>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</si>
  <si>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</si>
  <si>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</si>
  <si>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</si>
  <si>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</si>
  <si>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</si>
  <si>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</si>
  <si>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</si>
  <si>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</si>
  <si>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</si>
  <si>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</si>
  <si>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</si>
  <si>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</si>
  <si>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</si>
  <si>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</si>
  <si>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</si>
  <si>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</si>
  <si>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</si>
  <si>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</si>
  <si>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</si>
  <si>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</si>
  <si>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</si>
  <si>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</si>
  <si>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</si>
  <si>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</si>
  <si>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</si>
  <si>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</si>
  <si>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</si>
  <si>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</si>
  <si>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</si>
  <si>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</si>
  <si>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</si>
  <si>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</si>
  <si>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</si>
  <si>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</si>
  <si>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</si>
  <si>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</si>
  <si>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</si>
  <si>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</si>
  <si>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</si>
  <si>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</si>
  <si>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</si>
  <si>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</si>
  <si>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</si>
  <si>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</si>
  <si>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</si>
  <si>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</si>
  <si>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</si>
  <si>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</si>
  <si>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</si>
  <si>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</si>
  <si>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</si>
  <si>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</si>
  <si>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</si>
  <si>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</si>
  <si>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</si>
  <si>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</si>
  <si>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</si>
  <si>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</si>
  <si>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</si>
  <si>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</si>
  <si>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</si>
  <si>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</si>
  <si>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</si>
  <si>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</si>
  <si>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</si>
  <si>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</si>
  <si>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</si>
  <si>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</si>
  <si>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</si>
  <si>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</si>
  <si>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</si>
  <si>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</si>
  <si>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</si>
  <si>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</si>
  <si>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</si>
  <si>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</si>
  <si>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</si>
  <si>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</si>
  <si>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</si>
  <si>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</si>
  <si>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</si>
  <si>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</si>
  <si>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</si>
  <si>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</si>
  <si>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</si>
  <si>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</si>
  <si>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</si>
  <si>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</si>
  <si>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</si>
  <si>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</si>
  <si>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</si>
  <si>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</si>
  <si>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</si>
  <si>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</si>
  <si>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</si>
  <si>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</si>
  <si>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</si>
  <si>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</si>
  <si>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</si>
  <si>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</si>
  <si>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</si>
  <si>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</si>
  <si>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</si>
  <si>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</si>
  <si>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</si>
  <si>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</si>
  <si>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</si>
  <si>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</si>
  <si>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</si>
  <si>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</si>
  <si>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</si>
  <si>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</si>
  <si>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</si>
  <si>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</si>
  <si>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</si>
  <si>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</si>
  <si>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</si>
  <si>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</si>
  <si>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</si>
  <si>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</si>
  <si>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</si>
  <si>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</si>
  <si>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</si>
  <si>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</si>
  <si>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</si>
  <si>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</si>
  <si>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</si>
  <si>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</si>
  <si>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</si>
  <si>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</si>
  <si>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</si>
  <si>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</si>
  <si>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</si>
  <si>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</si>
  <si>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</si>
  <si>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</si>
  <si>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</si>
  <si>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</si>
  <si>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</si>
  <si>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</si>
  <si>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</si>
  <si>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</si>
  <si>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</si>
  <si>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</si>
  <si>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</si>
  <si>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</si>
  <si>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</si>
  <si>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</si>
  <si>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</si>
  <si>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</si>
  <si>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</si>
  <si>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</si>
  <si>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</si>
  <si>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</si>
  <si>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</si>
  <si>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</si>
  <si>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</si>
  <si>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</si>
  <si>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</si>
  <si>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</si>
  <si>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</si>
  <si>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</si>
  <si>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</si>
  <si>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</si>
  <si>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</si>
  <si>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</si>
  <si>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</si>
  <si>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</si>
  <si>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</si>
  <si>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</si>
  <si>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</si>
  <si>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</si>
  <si>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</si>
  <si>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</si>
  <si>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</si>
  <si>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</si>
  <si>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</si>
  <si>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</si>
  <si>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</si>
  <si>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</si>
  <si>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</si>
  <si>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</si>
  <si>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</si>
  <si>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</si>
  <si>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</si>
  <si>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</si>
  <si>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</si>
  <si>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</si>
  <si>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</si>
  <si>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</si>
  <si>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</si>
  <si>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</si>
  <si>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</si>
  <si>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</si>
  <si>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</si>
  <si>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</si>
  <si>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</si>
  <si>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</si>
  <si>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</si>
  <si>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</si>
  <si>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</si>
  <si>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</si>
  <si>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</si>
  <si>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</si>
  <si>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</si>
  <si>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</si>
  <si>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</si>
  <si>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</si>
  <si>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</si>
  <si>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</si>
  <si>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</si>
  <si>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</si>
  <si>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</si>
  <si>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</si>
  <si>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</si>
  <si>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</si>
  <si>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</si>
  <si>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</si>
  <si>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</si>
  <si>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</si>
  <si>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</si>
  <si>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</si>
  <si>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</si>
  <si>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</si>
  <si>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</si>
  <si>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</si>
  <si>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</si>
  <si>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</si>
  <si>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</si>
  <si>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</si>
  <si>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</si>
  <si>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</si>
  <si>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</si>
  <si>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</si>
  <si>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</si>
  <si>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</si>
  <si>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</si>
  <si>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</si>
  <si>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</si>
  <si>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</si>
  <si>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</si>
  <si>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</si>
  <si>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</si>
  <si>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</si>
  <si>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</si>
  <si>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</si>
  <si>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</si>
  <si>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</si>
  <si>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</si>
  <si>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</si>
  <si>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</si>
  <si>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</si>
  <si>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</si>
  <si>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</si>
  <si>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</si>
  <si>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</si>
  <si>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</si>
  <si>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</si>
  <si>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</si>
  <si>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</si>
  <si>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</si>
  <si>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</si>
  <si>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</si>
  <si>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</si>
  <si>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</si>
  <si>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</si>
  <si>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</si>
  <si>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</si>
  <si>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</si>
  <si>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</si>
  <si>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</si>
  <si>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</si>
  <si>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</si>
  <si>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</si>
  <si>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</si>
  <si>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</si>
  <si>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</si>
  <si>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</si>
  <si>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</si>
  <si>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</si>
  <si>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</si>
  <si>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</si>
  <si>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</si>
  <si>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</si>
  <si>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</si>
  <si>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</si>
  <si>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</si>
  <si>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</si>
  <si>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</si>
  <si>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</si>
  <si>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</si>
  <si>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</si>
  <si>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</si>
  <si>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</si>
  <si>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</si>
  <si>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</si>
  <si>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</si>
  <si>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</si>
  <si>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</si>
  <si>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</si>
  <si>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</si>
  <si>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</si>
  <si>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</si>
  <si>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</si>
  <si>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</si>
  <si>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</si>
  <si>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</si>
  <si>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</si>
  <si>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</si>
  <si>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</si>
  <si>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</si>
  <si>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</si>
  <si>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</si>
  <si>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</si>
  <si>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</si>
  <si>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</si>
  <si>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</si>
  <si>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</si>
  <si>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</si>
  <si>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</si>
  <si>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</si>
  <si>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</si>
  <si>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</si>
  <si>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</si>
  <si>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</si>
  <si>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</si>
  <si>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</si>
  <si>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</si>
  <si>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</si>
  <si>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</si>
  <si>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</si>
  <si>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</si>
  <si>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</si>
  <si>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</si>
  <si>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</si>
  <si>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</si>
  <si>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</si>
  <si>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</si>
  <si>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</si>
  <si>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</si>
  <si>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</si>
  <si>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</si>
  <si>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</si>
  <si>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</si>
  <si>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</si>
  <si>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</si>
  <si>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</si>
  <si>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</si>
  <si>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</si>
  <si>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</si>
  <si>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</si>
  <si>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</si>
  <si>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</si>
  <si>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</si>
  <si>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</si>
  <si>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</si>
  <si>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</si>
  <si>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</si>
  <si>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</si>
  <si>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</si>
  <si>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</si>
  <si>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</si>
  <si>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</si>
  <si>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</si>
  <si>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</si>
  <si>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</si>
  <si>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</si>
  <si>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</si>
  <si>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</si>
  <si>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</si>
  <si>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</si>
  <si>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</si>
  <si>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</si>
  <si>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</si>
  <si>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</si>
  <si>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</si>
  <si>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</si>
  <si>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</si>
  <si>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</si>
  <si>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</si>
  <si>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</si>
  <si>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</si>
  <si>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</si>
  <si>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</si>
  <si>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</si>
  <si>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</si>
  <si>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</si>
  <si>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</si>
  <si>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</si>
  <si>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</si>
  <si>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</si>
  <si>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</si>
  <si>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</si>
  <si>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</si>
  <si>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</si>
  <si>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</si>
  <si>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</si>
  <si>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</si>
  <si>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</si>
  <si>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</si>
  <si>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</si>
  <si>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</si>
  <si>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</si>
  <si>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</si>
  <si>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</si>
  <si>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</si>
  <si>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</si>
  <si>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</si>
  <si>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</si>
  <si>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</si>
  <si>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</si>
  <si>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</si>
  <si>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</si>
  <si>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</si>
  <si>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</si>
  <si>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</si>
  <si>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</si>
  <si>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</si>
  <si>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</si>
  <si>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</si>
  <si>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</si>
  <si>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</si>
  <si>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</si>
  <si>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</si>
  <si>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</si>
  <si>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</si>
  <si>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</si>
  <si>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</si>
  <si>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</si>
  <si>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</si>
  <si>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</si>
  <si>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</si>
  <si>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</si>
  <si>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</si>
  <si>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</si>
  <si>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</si>
  <si>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</si>
  <si>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</si>
  <si>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</si>
  <si>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</si>
  <si>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</si>
  <si>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</si>
  <si>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</si>
  <si>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</si>
  <si>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</si>
  <si>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</si>
  <si>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</si>
  <si>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</si>
  <si>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</si>
  <si>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</si>
  <si>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</si>
  <si>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</si>
  <si>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</si>
  <si>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</si>
  <si>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</si>
  <si>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</si>
  <si>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</si>
  <si>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</si>
  <si>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</si>
  <si>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</si>
  <si>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</si>
  <si>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</si>
  <si>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</si>
  <si>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</si>
  <si>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</si>
  <si>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</si>
  <si>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</si>
  <si>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</si>
  <si>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</si>
  <si>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</si>
  <si>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</si>
  <si>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</si>
  <si>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</si>
  <si>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</si>
  <si>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</si>
  <si>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</si>
  <si>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</si>
  <si>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</si>
  <si>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</si>
  <si>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</si>
  <si>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</si>
  <si>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</si>
  <si>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</si>
  <si>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</si>
  <si>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</si>
  <si>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</si>
  <si>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</si>
  <si>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</si>
  <si>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</si>
  <si>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</si>
  <si>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</si>
  <si>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</si>
  <si>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</si>
  <si>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</si>
  <si>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</si>
  <si>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</si>
  <si>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</si>
  <si>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</si>
  <si>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</si>
  <si>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</si>
  <si>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</si>
  <si>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</si>
  <si>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</si>
  <si>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</si>
  <si>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</si>
  <si>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</si>
  <si>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</si>
  <si>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</si>
  <si>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</si>
  <si>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</si>
  <si>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</si>
  <si>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</si>
  <si>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</si>
  <si>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</si>
  <si>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</si>
  <si>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</si>
  <si>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</si>
  <si>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</si>
  <si>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</si>
  <si>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</si>
  <si>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</si>
  <si>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</si>
  <si>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</si>
  <si>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</si>
  <si>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</si>
  <si>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</si>
  <si>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</si>
  <si>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</si>
  <si>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</si>
  <si>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</si>
  <si>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</si>
  <si>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</si>
  <si>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</si>
  <si>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</si>
  <si>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</si>
  <si>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</si>
  <si>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</si>
  <si>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</si>
  <si>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</si>
  <si>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</si>
  <si>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</si>
  <si>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</si>
  <si>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</si>
  <si>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</si>
  <si>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</si>
  <si>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</si>
  <si>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</si>
  <si>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</si>
  <si>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</si>
  <si>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</si>
  <si>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</si>
  <si>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</si>
  <si>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</si>
  <si>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</si>
  <si>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</si>
  <si>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</si>
  <si>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</si>
  <si>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</si>
  <si>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</si>
  <si>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</si>
  <si>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</si>
  <si>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</si>
  <si>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</si>
  <si>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</si>
  <si>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</si>
  <si>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</si>
  <si>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</si>
  <si>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</si>
  <si>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</si>
  <si>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</si>
  <si>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</si>
  <si>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</si>
  <si>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</si>
  <si>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</si>
  <si>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</si>
  <si>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</si>
  <si>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</si>
  <si>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</si>
  <si>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</si>
  <si>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</si>
  <si>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</si>
  <si>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</si>
  <si>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</si>
  <si>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</si>
  <si>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</si>
  <si>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</si>
  <si>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</si>
  <si>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</si>
  <si>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</si>
  <si>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</si>
  <si>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</si>
  <si>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</si>
  <si>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</si>
  <si>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</si>
  <si>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</si>
  <si>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</si>
  <si>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</si>
  <si>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</si>
  <si>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</si>
  <si>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</si>
  <si>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</si>
  <si>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</si>
  <si>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</si>
  <si>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</si>
  <si>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</si>
  <si>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</si>
  <si>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</si>
  <si>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</si>
  <si>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</si>
  <si>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</si>
  <si>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</si>
  <si>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</si>
  <si>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</si>
  <si>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</si>
  <si>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</si>
  <si>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</si>
  <si>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</si>
  <si>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</si>
  <si>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</si>
  <si>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</si>
  <si>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</si>
  <si>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</si>
  <si>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</si>
  <si>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</si>
  <si>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</si>
  <si>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</si>
  <si>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</si>
  <si>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</si>
  <si>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</si>
  <si>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</si>
  <si>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</si>
  <si>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</si>
  <si>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</si>
  <si>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</si>
  <si>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</si>
  <si>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</si>
  <si>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</si>
  <si>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</si>
  <si>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</si>
  <si>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</si>
  <si>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</si>
  <si>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</si>
  <si>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</si>
  <si>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</si>
  <si>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</si>
  <si>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</si>
  <si>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</si>
  <si>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</si>
  <si>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</si>
  <si>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</si>
  <si>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</si>
  <si>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</si>
  <si>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</si>
  <si>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</si>
  <si>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</si>
  <si>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</si>
  <si>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</si>
  <si>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</si>
  <si>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</si>
  <si>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</si>
  <si>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</si>
  <si>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</si>
  <si>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</si>
  <si>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</si>
  <si>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</si>
  <si>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</si>
  <si>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</si>
  <si>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</si>
  <si>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</si>
  <si>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</si>
  <si>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</si>
  <si>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</si>
  <si>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</si>
  <si>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</si>
  <si>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</si>
  <si>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</si>
  <si>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</si>
  <si>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</si>
  <si>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</si>
  <si>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</si>
  <si>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</si>
  <si>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</si>
  <si>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</si>
  <si>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</si>
  <si>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</si>
  <si>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</si>
  <si>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</si>
  <si>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</si>
  <si>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</si>
  <si>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</si>
  <si>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</si>
  <si>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</si>
  <si>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</si>
  <si>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</si>
  <si>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</si>
  <si>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</si>
  <si>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</si>
  <si>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</si>
  <si>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</si>
  <si>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</si>
  <si>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</si>
  <si>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</si>
  <si>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</si>
  <si>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</si>
  <si>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</si>
  <si>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</si>
  <si>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</si>
  <si>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</si>
  <si>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</si>
  <si>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</si>
  <si>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</si>
  <si>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</si>
  <si>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</si>
  <si>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</si>
  <si>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</si>
  <si>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</si>
  <si>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</si>
  <si>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</si>
  <si>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</si>
  <si>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</si>
  <si>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</si>
  <si>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</si>
  <si>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</si>
  <si>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</si>
  <si>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</si>
  <si>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</si>
  <si>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</si>
  <si>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</si>
  <si>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</si>
  <si>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</si>
  <si>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</si>
  <si>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</si>
  <si>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</si>
  <si>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</si>
  <si>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</si>
  <si>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</si>
  <si>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</si>
  <si>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</si>
  <si>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</si>
  <si>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</si>
  <si>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</si>
  <si>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</si>
  <si>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</si>
  <si>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</si>
  <si>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</si>
  <si>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</si>
  <si>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</si>
  <si>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</si>
  <si>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</si>
  <si>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</si>
  <si>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</si>
  <si>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</si>
  <si>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</si>
  <si>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</si>
  <si>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</si>
  <si>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</si>
  <si>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</si>
  <si>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</si>
  <si>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</si>
  <si>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</si>
  <si>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</si>
  <si>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</si>
  <si>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</si>
  <si>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</si>
  <si>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</si>
  <si>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</si>
  <si>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</si>
  <si>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</si>
  <si>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</si>
  <si>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</si>
  <si>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</si>
  <si>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</si>
  <si>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</si>
  <si>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</si>
  <si>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</si>
  <si>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</si>
  <si>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</si>
  <si>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</si>
  <si>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</si>
  <si>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</si>
  <si>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</si>
  <si>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</si>
  <si>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</si>
  <si>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</si>
  <si>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</si>
  <si>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</si>
  <si>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</si>
  <si>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</si>
  <si>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</si>
  <si>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</si>
  <si>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</si>
  <si>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</si>
  <si>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</si>
  <si>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</si>
  <si>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</si>
  <si>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</si>
  <si>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</si>
  <si>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</si>
  <si>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</si>
  <si>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</si>
  <si>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</si>
  <si>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</si>
  <si>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</si>
  <si>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</si>
  <si>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</si>
  <si>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</si>
  <si>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</si>
  <si>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</si>
  <si>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</si>
  <si>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</si>
  <si>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</si>
  <si>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</si>
  <si>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</si>
  <si>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</si>
  <si>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</si>
  <si>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</si>
  <si>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</si>
  <si>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</si>
  <si>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</si>
  <si>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</si>
  <si>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</si>
  <si>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</si>
  <si>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</si>
  <si>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</si>
  <si>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</si>
  <si>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</si>
  <si>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</si>
  <si>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</si>
  <si>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</si>
  <si>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</si>
  <si>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</si>
  <si>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</si>
  <si>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</si>
  <si>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</si>
  <si>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</si>
  <si>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</si>
  <si>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</si>
  <si>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</si>
  <si>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</si>
  <si>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</si>
  <si>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</si>
  <si>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</si>
  <si>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</si>
  <si>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</si>
  <si>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</si>
  <si>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</si>
  <si>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</si>
  <si>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</si>
  <si>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</si>
  <si>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</si>
  <si>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</si>
  <si>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</si>
  <si>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</si>
  <si>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</si>
  <si>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</si>
  <si>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</si>
  <si>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</si>
  <si>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</si>
  <si>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</si>
  <si>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</si>
  <si>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</si>
  <si>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</si>
  <si>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</si>
  <si>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</si>
  <si>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</si>
  <si>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</si>
  <si>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</si>
  <si>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</si>
  <si>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</si>
  <si>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</si>
  <si>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</si>
  <si>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</si>
  <si>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</si>
  <si>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</si>
  <si>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</si>
  <si>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</si>
  <si>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</si>
  <si>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</si>
  <si>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</si>
  <si>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</si>
  <si>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</si>
  <si>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</si>
  <si>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</si>
  <si>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</si>
  <si>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</si>
  <si>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</si>
  <si>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</si>
  <si>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</si>
  <si>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</si>
  <si>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</si>
  <si>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</si>
  <si>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</si>
  <si>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</si>
  <si>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</si>
  <si>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</si>
  <si>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</si>
  <si>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</si>
  <si>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</si>
  <si>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</si>
  <si>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</si>
  <si>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</si>
  <si>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</si>
  <si>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</si>
  <si>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</si>
  <si>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</si>
  <si>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</si>
  <si>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</si>
  <si>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</si>
  <si>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</si>
  <si>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</si>
  <si>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</si>
  <si>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</si>
  <si>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</si>
  <si>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</si>
  <si>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</si>
  <si>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</si>
  <si>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</si>
  <si>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</si>
  <si>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</si>
  <si>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</si>
  <si>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</si>
  <si>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</si>
  <si>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</si>
  <si>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</si>
  <si>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</si>
  <si>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</si>
  <si>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</si>
  <si>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</si>
  <si>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</si>
  <si>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</si>
  <si>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</si>
  <si>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</si>
  <si>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</si>
  <si>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</si>
  <si>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</si>
  <si>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</si>
  <si>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</si>
  <si>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</si>
  <si>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</si>
  <si>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</si>
  <si>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</si>
  <si>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</si>
  <si>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</si>
  <si>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</si>
  <si>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</si>
  <si>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</si>
  <si>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</si>
  <si>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</si>
  <si>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</si>
  <si>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</si>
  <si>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</si>
  <si>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</si>
  <si>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</si>
  <si>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</si>
  <si>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</si>
  <si>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</si>
  <si>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</si>
  <si>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</si>
  <si>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</si>
  <si>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</si>
  <si>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</si>
  <si>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</si>
  <si>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</si>
  <si>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</si>
  <si>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</si>
  <si>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</si>
  <si>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</si>
  <si>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</si>
  <si>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</si>
  <si>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</si>
  <si>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</si>
  <si>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</si>
  <si>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</si>
  <si>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</si>
  <si>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</si>
  <si>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</si>
  <si>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</si>
  <si>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</si>
  <si>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</si>
  <si>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</si>
  <si>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</si>
  <si>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</si>
  <si>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</si>
  <si>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</si>
  <si>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</si>
  <si>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</si>
  <si>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</si>
  <si>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</si>
  <si>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</si>
  <si>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</si>
  <si>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</si>
  <si>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</si>
  <si>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</si>
  <si>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</si>
  <si>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</si>
  <si>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</si>
  <si>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</si>
  <si>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</si>
  <si>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</si>
  <si>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</si>
  <si>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</si>
  <si>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</si>
  <si>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</si>
  <si>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</si>
  <si>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</si>
  <si>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</si>
  <si>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</si>
  <si>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</si>
  <si>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</si>
  <si>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</si>
  <si>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</si>
  <si>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</si>
  <si>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</si>
  <si>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</si>
  <si>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</si>
  <si>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</si>
  <si>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</si>
  <si>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</si>
  <si>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</si>
  <si>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</si>
  <si>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</si>
  <si>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</si>
  <si>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</si>
  <si>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</si>
  <si>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</si>
  <si>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</si>
  <si>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</si>
  <si>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</si>
  <si>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</si>
  <si>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</si>
  <si>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</si>
  <si>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</si>
  <si>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</si>
  <si>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</si>
  <si>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</si>
  <si>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</si>
  <si>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</si>
  <si>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</si>
  <si>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</si>
  <si>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</si>
  <si>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</si>
  <si>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</si>
  <si>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</si>
  <si>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</si>
  <si>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</si>
  <si>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</si>
  <si>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</si>
  <si>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</si>
  <si>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</si>
  <si>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</si>
  <si>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</si>
  <si>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</si>
  <si>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</si>
  <si>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</si>
  <si>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</si>
  <si>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</si>
  <si>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</si>
  <si>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</si>
  <si>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</si>
  <si>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</si>
  <si>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</si>
  <si>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</si>
  <si>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</si>
  <si>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</si>
  <si>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</si>
  <si>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</si>
  <si>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</si>
  <si>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</si>
  <si>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</si>
  <si>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</si>
  <si>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</si>
  <si>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</si>
  <si>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</si>
  <si>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</si>
  <si>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</si>
  <si>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</si>
  <si>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</si>
  <si>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</si>
  <si>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</si>
  <si>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</si>
  <si>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</si>
  <si>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</si>
  <si>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</si>
  <si>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</si>
  <si>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</si>
  <si>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</si>
  <si>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</si>
  <si>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</si>
  <si>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</si>
  <si>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</si>
  <si>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</si>
  <si>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</si>
  <si>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</si>
  <si>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</si>
  <si>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</si>
  <si>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</si>
  <si>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</si>
  <si>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</si>
  <si>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</si>
  <si>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</si>
  <si>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</si>
  <si>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</si>
  <si>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</si>
  <si>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</si>
  <si>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</si>
  <si>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</si>
  <si>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</si>
  <si>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</si>
  <si>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</si>
  <si>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</si>
  <si>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</si>
  <si>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</si>
  <si>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</si>
  <si>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</si>
  <si>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</si>
  <si>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</si>
  <si>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</si>
  <si>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</si>
  <si>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</si>
  <si>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</si>
  <si>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</si>
  <si>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</si>
  <si>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</si>
  <si>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</si>
  <si>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</si>
  <si>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</si>
  <si>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</si>
  <si>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</si>
  <si>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</si>
  <si>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</si>
  <si>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</si>
  <si>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</si>
  <si>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</si>
  <si>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</si>
  <si>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</si>
  <si>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</si>
  <si>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</si>
  <si>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</si>
  <si>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</si>
  <si>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</si>
  <si>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</si>
  <si>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</si>
  <si>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</si>
  <si>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</si>
  <si>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</si>
  <si>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</si>
  <si>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</si>
  <si>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</si>
  <si>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</si>
  <si>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</si>
  <si>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</si>
  <si>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</si>
  <si>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</si>
  <si>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</si>
  <si>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</si>
  <si>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</si>
  <si>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</si>
  <si>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</si>
  <si>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</si>
  <si>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</si>
  <si>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</si>
  <si>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</si>
  <si>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</si>
  <si>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</si>
  <si>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</si>
  <si>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</si>
  <si>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</si>
  <si>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</si>
  <si>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</si>
  <si>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</si>
  <si>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</si>
  <si>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</si>
  <si>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</si>
  <si>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</si>
  <si>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</si>
  <si>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</si>
  <si>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</si>
  <si>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</si>
  <si>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</si>
  <si>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</si>
  <si>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</si>
  <si>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</si>
  <si>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</si>
  <si>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</si>
  <si>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</si>
  <si>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</si>
  <si>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</si>
  <si>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</si>
  <si>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</si>
  <si>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</si>
  <si>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</si>
  <si>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</si>
  <si>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</si>
  <si>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</si>
  <si>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</si>
  <si>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</si>
  <si>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</si>
  <si>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</si>
  <si>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</si>
  <si>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</si>
  <si>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</si>
  <si>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</si>
  <si>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</si>
  <si>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</si>
  <si>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</si>
  <si>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</si>
  <si>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</si>
  <si>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</si>
  <si>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</si>
  <si>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</si>
  <si>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</si>
  <si>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</si>
  <si>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</si>
  <si>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</si>
  <si>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</si>
  <si>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</si>
  <si>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</si>
  <si>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</si>
  <si>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</si>
  <si>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</si>
  <si>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</si>
  <si>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</si>
  <si>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</si>
  <si>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</si>
  <si>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</si>
  <si>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</si>
  <si>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</si>
  <si>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</si>
  <si>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</si>
  <si>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</si>
  <si>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</si>
  <si>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</si>
  <si>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</si>
  <si>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</si>
  <si>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</si>
  <si>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</si>
  <si>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</si>
  <si>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</si>
  <si>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</si>
  <si>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</si>
  <si>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</si>
  <si>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</si>
  <si>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</si>
  <si>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</si>
  <si>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</si>
  <si>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</si>
  <si>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</si>
  <si>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</si>
  <si>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</si>
  <si>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</si>
  <si>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</si>
  <si>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</si>
  <si>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</si>
  <si>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</si>
  <si>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</si>
  <si>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</si>
  <si>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</si>
  <si>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</si>
  <si>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</si>
  <si>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</si>
  <si>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</si>
  <si>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</si>
  <si>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</si>
  <si>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</si>
  <si>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</si>
  <si>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</si>
  <si>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</si>
  <si>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</si>
  <si>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</si>
  <si>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</si>
  <si>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</si>
  <si>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</si>
  <si>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</si>
  <si>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</si>
  <si>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</si>
  <si>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</si>
  <si>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</si>
  <si>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</si>
  <si>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</si>
  <si>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</si>
  <si>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</si>
  <si>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</si>
  <si>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</si>
  <si>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</si>
  <si>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</si>
  <si>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</si>
  <si>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</si>
  <si>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</si>
  <si>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</si>
  <si>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</si>
  <si>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</si>
  <si>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</si>
  <si>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</si>
  <si>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</si>
  <si>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</si>
  <si>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</si>
  <si>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</si>
  <si>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</si>
  <si>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</si>
  <si>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</si>
  <si>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</si>
  <si>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</si>
  <si>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</si>
  <si>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</si>
  <si>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</si>
  <si>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</si>
  <si>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</si>
  <si>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</si>
  <si>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</si>
  <si>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</si>
  <si>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</si>
  <si>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</si>
  <si>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</si>
  <si>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</si>
  <si>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</si>
  <si>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</si>
  <si>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</si>
  <si>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</si>
  <si>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</si>
  <si>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</si>
  <si>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</si>
  <si>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</si>
  <si>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</si>
  <si>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</si>
  <si>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</si>
  <si>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</si>
  <si>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</si>
  <si>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</si>
  <si>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</si>
  <si>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</si>
  <si>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</si>
  <si>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</si>
  <si>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</si>
  <si>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</si>
  <si>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</si>
  <si>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</si>
  <si>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</si>
  <si>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</si>
  <si>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</si>
  <si>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</si>
  <si>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</si>
  <si>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</si>
  <si>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</si>
  <si>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</si>
  <si>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</si>
  <si>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</si>
  <si>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</si>
  <si>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</si>
  <si>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</si>
  <si>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</si>
  <si>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</si>
  <si>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</si>
  <si>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</si>
  <si>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</si>
  <si>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</si>
  <si>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</si>
  <si>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</si>
  <si>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</si>
  <si>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</si>
  <si>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</si>
  <si>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</si>
  <si>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</si>
  <si>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</si>
  <si>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</si>
  <si>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</si>
  <si>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</si>
  <si>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</si>
  <si>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</si>
  <si>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</si>
  <si>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</si>
  <si>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</si>
  <si>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</si>
  <si>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</si>
  <si>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</si>
  <si>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</si>
  <si>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</si>
  <si>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</si>
  <si>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</si>
  <si>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</si>
  <si>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</si>
  <si>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</si>
  <si>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</si>
  <si>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</si>
  <si>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</si>
  <si>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</si>
  <si>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</si>
  <si>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</si>
  <si>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</si>
  <si>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</si>
  <si>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</si>
  <si>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</si>
  <si>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</si>
  <si>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</si>
  <si>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</si>
  <si>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</si>
  <si>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</si>
  <si>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</si>
  <si>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</si>
  <si>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</si>
  <si>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</si>
  <si>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</si>
  <si>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</si>
  <si>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</si>
  <si>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</si>
  <si>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</si>
  <si>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</si>
  <si>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</si>
  <si>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</si>
  <si>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</si>
  <si>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</si>
  <si>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</si>
  <si>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</si>
  <si>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</si>
  <si>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</si>
  <si>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</si>
  <si>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</si>
  <si>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</si>
  <si>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</si>
  <si>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</si>
  <si>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</si>
  <si>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</si>
  <si>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</si>
  <si>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</si>
  <si>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</si>
  <si>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</si>
  <si>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</si>
  <si>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</si>
  <si>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</si>
  <si>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</si>
  <si>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</si>
  <si>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</si>
  <si>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</si>
  <si>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</si>
  <si>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</si>
  <si>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</si>
  <si>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</si>
  <si>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</si>
  <si>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</si>
  <si>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</si>
  <si>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</si>
  <si>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</si>
  <si>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</si>
  <si>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</si>
  <si>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</si>
  <si>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</si>
  <si>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</si>
  <si>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</si>
  <si>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</si>
  <si>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</si>
  <si>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</si>
  <si>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</si>
  <si>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</si>
  <si>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</si>
  <si>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</si>
  <si>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</si>
  <si>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</si>
  <si>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</si>
  <si>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</si>
  <si>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</si>
  <si>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</si>
  <si>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</si>
  <si>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</si>
  <si>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</si>
  <si>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</si>
  <si>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</si>
  <si>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</si>
  <si>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</si>
  <si>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</si>
  <si>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</si>
  <si>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</si>
  <si>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</si>
  <si>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</si>
  <si>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</si>
  <si>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</si>
  <si>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</si>
  <si>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</si>
  <si>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</si>
  <si>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</si>
  <si>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</si>
  <si>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</si>
  <si>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</si>
  <si>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</si>
  <si>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</si>
  <si>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</si>
  <si>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</si>
  <si>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</si>
  <si>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</si>
  <si>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</si>
  <si>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</si>
  <si>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</si>
  <si>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</si>
  <si>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</si>
  <si>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</si>
  <si>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</si>
  <si>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</si>
  <si>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</si>
  <si>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</si>
  <si>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</si>
  <si>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</si>
  <si>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</si>
  <si>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</si>
  <si>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</si>
  <si>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</si>
  <si>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</si>
  <si>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</si>
  <si>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</si>
  <si>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</si>
  <si>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</si>
  <si>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</si>
  <si>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</si>
  <si>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</si>
  <si>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</si>
  <si>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</si>
  <si>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</si>
  <si>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</si>
  <si>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</si>
  <si>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</si>
  <si>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</si>
  <si>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</si>
  <si>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</si>
  <si>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</si>
  <si>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</si>
  <si>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</si>
  <si>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</si>
  <si>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</si>
  <si>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</si>
  <si>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</si>
  <si>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</si>
  <si>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</si>
  <si>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</si>
  <si>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</si>
  <si>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</si>
  <si>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</si>
  <si>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</si>
  <si>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</si>
  <si>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</si>
  <si>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</si>
  <si>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</si>
  <si>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</si>
  <si>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</si>
  <si>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</si>
  <si>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</si>
  <si>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</si>
  <si>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</si>
  <si>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</si>
  <si>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</si>
  <si>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</si>
  <si>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</si>
  <si>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</si>
  <si>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</si>
  <si>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</si>
  <si>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</si>
  <si>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</si>
  <si>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</si>
  <si>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</si>
  <si>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</si>
  <si>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</si>
  <si>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</si>
  <si>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</si>
  <si>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</si>
  <si>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</si>
  <si>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</si>
  <si>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</si>
  <si>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</si>
  <si>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</si>
  <si>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</si>
  <si>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</si>
  <si>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</si>
  <si>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</si>
  <si>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</si>
  <si>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</si>
  <si>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</si>
  <si>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</si>
  <si>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</si>
  <si>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</si>
  <si>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</si>
  <si>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</si>
  <si>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</si>
  <si>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</si>
  <si>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</si>
  <si>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</si>
  <si>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</si>
  <si>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</si>
  <si>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</si>
  <si>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</si>
  <si>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</si>
  <si>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</si>
  <si>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</si>
  <si>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</si>
  <si>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</si>
  <si>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</si>
  <si>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</si>
  <si>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</si>
  <si>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</si>
  <si>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</si>
  <si>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</si>
  <si>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</si>
  <si>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</si>
  <si>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</si>
  <si>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</si>
  <si>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</si>
  <si>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</si>
  <si>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</si>
  <si>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</si>
  <si>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</si>
  <si>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</si>
  <si>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</si>
  <si>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</si>
  <si>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</si>
  <si>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</si>
  <si>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</si>
  <si>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</si>
  <si>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</si>
  <si>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</si>
  <si>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</si>
  <si>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</si>
  <si>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</si>
  <si>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</si>
  <si>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</si>
  <si>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</si>
  <si>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</si>
  <si>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</si>
  <si>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</si>
  <si>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</si>
  <si>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</si>
  <si>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</si>
  <si>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</si>
  <si>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</si>
  <si>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</si>
  <si>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</si>
  <si>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</si>
  <si>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</si>
  <si>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</si>
  <si>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</si>
  <si>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</si>
  <si>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</si>
  <si>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</si>
  <si>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</si>
  <si>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</si>
  <si>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</si>
  <si>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</si>
  <si>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</si>
  <si>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</si>
  <si>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</si>
  <si>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</si>
  <si>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</si>
  <si>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</si>
  <si>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</si>
  <si>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</si>
  <si>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</si>
  <si>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</si>
  <si>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</si>
  <si>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</si>
  <si>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</si>
  <si>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</si>
  <si>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</si>
  <si>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</si>
  <si>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</si>
  <si>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</si>
  <si>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</si>
  <si>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</si>
  <si>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</si>
  <si>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</si>
  <si>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</si>
  <si>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</si>
  <si>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</si>
  <si>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</si>
  <si>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</si>
  <si>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</si>
  <si>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</si>
  <si>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</si>
  <si>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</si>
  <si>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</si>
  <si>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</si>
  <si>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</si>
  <si>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</si>
  <si>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</si>
  <si>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</si>
  <si>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</si>
  <si>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</si>
  <si>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</si>
  <si>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</si>
  <si>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</si>
  <si>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</si>
  <si>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</si>
  <si>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</si>
  <si>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</si>
  <si>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</si>
  <si>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</si>
  <si>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</si>
  <si>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</si>
  <si>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</si>
  <si>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</si>
  <si>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</si>
  <si>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</si>
  <si>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</si>
  <si>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</si>
  <si>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</si>
  <si>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</si>
  <si>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</si>
  <si>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</si>
  <si>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</si>
  <si>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</si>
  <si>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</si>
  <si>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</si>
  <si>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</si>
  <si>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</si>
  <si>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</si>
  <si>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</si>
  <si>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</si>
  <si>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</si>
  <si>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</si>
  <si>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</si>
  <si>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</si>
  <si>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</si>
  <si>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</si>
  <si>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</si>
  <si>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</si>
  <si>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</si>
  <si>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</si>
  <si>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</si>
  <si>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</si>
  <si>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</si>
  <si>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</si>
  <si>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</si>
  <si>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</si>
  <si>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</si>
  <si>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</si>
  <si>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</si>
  <si>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</si>
  <si>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</si>
  <si>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</si>
  <si>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</si>
  <si>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</si>
  <si>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</si>
  <si>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</si>
  <si>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</si>
  <si>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</si>
  <si>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</si>
  <si>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</si>
  <si>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</si>
  <si>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</si>
  <si>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</si>
  <si>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</si>
  <si>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</si>
  <si>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</si>
  <si>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</si>
  <si>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</si>
  <si>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</si>
  <si>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</si>
  <si>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</si>
  <si>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</si>
  <si>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</si>
  <si>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</si>
  <si>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</si>
  <si>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</si>
  <si>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</si>
  <si>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</si>
  <si>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</si>
  <si>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</si>
  <si>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</si>
  <si>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</si>
  <si>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</si>
  <si>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</si>
  <si>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</si>
  <si>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</si>
  <si>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</si>
  <si>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</si>
  <si>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</si>
  <si>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</si>
  <si>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</si>
  <si>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</si>
  <si>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</si>
  <si>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</si>
  <si>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</si>
  <si>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</si>
  <si>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</si>
  <si>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</si>
  <si>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</si>
  <si>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</si>
  <si>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</si>
  <si>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</si>
  <si>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</si>
  <si>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</si>
  <si>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</si>
  <si>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</si>
  <si>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</si>
  <si>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</si>
  <si>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</si>
  <si>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</si>
  <si>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</si>
  <si>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</si>
  <si>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</si>
  <si>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</si>
  <si>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</si>
  <si>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</si>
  <si>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</si>
  <si>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</si>
  <si>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</si>
  <si>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</si>
  <si>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</si>
  <si>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</si>
  <si>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</si>
  <si>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</si>
  <si>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</si>
  <si>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</si>
  <si>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</si>
  <si>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</si>
  <si>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</si>
  <si>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</si>
  <si>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</si>
  <si>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</si>
  <si>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</si>
  <si>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</si>
  <si>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</si>
  <si>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</si>
  <si>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</si>
  <si>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</si>
  <si>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</si>
  <si>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</si>
  <si>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</si>
  <si>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</si>
  <si>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</si>
  <si>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</si>
  <si>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</si>
  <si>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</si>
  <si>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</si>
  <si>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</si>
  <si>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</si>
  <si>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</si>
  <si>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</si>
  <si>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</si>
  <si>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</si>
  <si>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</si>
  <si>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</si>
  <si>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</si>
  <si>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</si>
  <si>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</si>
  <si>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</si>
  <si>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</si>
  <si>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</si>
  <si>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</si>
  <si>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</si>
  <si>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</si>
  <si>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</si>
  <si>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</si>
  <si>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</si>
  <si>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</si>
  <si>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</si>
  <si>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</si>
  <si>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</si>
  <si>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</si>
  <si>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</si>
  <si>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</si>
  <si>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</si>
  <si>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</si>
  <si>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</si>
  <si>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</si>
  <si>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</si>
  <si>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</si>
  <si>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</si>
  <si>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</si>
  <si>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</si>
  <si>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</si>
  <si>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</si>
  <si>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</si>
  <si>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</si>
  <si>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</si>
  <si>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</si>
  <si>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</si>
  <si>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</si>
  <si>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</si>
  <si>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</si>
  <si>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</si>
  <si>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</si>
  <si>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</si>
  <si>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</si>
  <si>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</si>
  <si>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</si>
  <si>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</si>
  <si>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</si>
  <si>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</si>
  <si>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</si>
  <si>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</si>
  <si>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</si>
  <si>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</si>
  <si>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</si>
  <si>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</si>
  <si>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</si>
  <si>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</si>
  <si>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</si>
  <si>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</si>
  <si>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</si>
  <si>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</si>
  <si>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</si>
  <si>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</si>
  <si>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</si>
  <si>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</si>
  <si>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</si>
  <si>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</si>
  <si>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</si>
  <si>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</si>
  <si>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</si>
  <si>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</si>
  <si>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</si>
  <si>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</si>
  <si>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</si>
  <si>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</si>
  <si>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</si>
  <si>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</si>
  <si>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</si>
  <si>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</si>
  <si>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</si>
  <si>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</si>
  <si>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</si>
  <si>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</si>
  <si>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</si>
  <si>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</si>
  <si>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</si>
  <si>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</si>
  <si>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</si>
  <si>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</si>
  <si>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</si>
  <si>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</si>
  <si>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</si>
  <si>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</si>
  <si>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</si>
  <si>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</si>
  <si>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</si>
  <si>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</si>
  <si>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</si>
  <si>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</si>
  <si>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</si>
  <si>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</si>
  <si>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</si>
  <si>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</si>
  <si>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</si>
  <si>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</si>
  <si>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</si>
  <si>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</si>
  <si>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</si>
  <si>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</si>
  <si>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</si>
  <si>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</si>
  <si>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</si>
  <si>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</si>
  <si>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</si>
  <si>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</si>
  <si>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</si>
  <si>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</si>
  <si>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</si>
  <si>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</si>
  <si>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</si>
  <si>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</si>
  <si>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</si>
  <si>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</si>
  <si>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</si>
  <si>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</si>
  <si>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</si>
  <si>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</si>
  <si>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</si>
  <si>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</si>
  <si>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</si>
  <si>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</si>
  <si>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</si>
  <si>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</si>
  <si>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</si>
  <si>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</si>
  <si>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</si>
  <si>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</si>
  <si>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</si>
  <si>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</si>
  <si>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</si>
  <si>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</si>
  <si>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</si>
  <si>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</si>
  <si>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</si>
  <si>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</si>
  <si>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</si>
  <si>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</si>
  <si>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</si>
  <si>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</si>
  <si>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</si>
  <si>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</si>
  <si>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</si>
  <si>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</si>
  <si>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</si>
  <si>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</si>
  <si>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</si>
  <si>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</si>
  <si>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</si>
  <si>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</si>
  <si>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</si>
  <si>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</si>
  <si>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</si>
  <si>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</si>
  <si>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</si>
  <si>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</si>
  <si>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</si>
  <si>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</si>
  <si>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</si>
  <si>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</si>
  <si>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</si>
  <si>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</si>
  <si>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</si>
  <si>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</si>
  <si>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</si>
  <si>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</si>
  <si>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</si>
  <si>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</si>
  <si>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</si>
  <si>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</si>
  <si>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</si>
  <si>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</si>
  <si>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</si>
  <si>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</si>
  <si>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</si>
  <si>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</si>
  <si>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</si>
  <si>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</si>
  <si>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</si>
  <si>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</si>
  <si>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</si>
  <si>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</si>
  <si>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</si>
  <si>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</si>
  <si>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</si>
  <si>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</si>
  <si>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</si>
  <si>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</si>
  <si>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</si>
  <si>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</si>
  <si>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</si>
  <si>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</si>
  <si>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</si>
  <si>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</si>
  <si>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</si>
  <si>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</si>
  <si>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</si>
  <si>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</si>
  <si>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</si>
  <si>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</si>
  <si>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</si>
  <si>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</si>
  <si>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</si>
  <si>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</si>
  <si>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</si>
  <si>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</si>
  <si>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</si>
  <si>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</si>
  <si>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</si>
  <si>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</si>
  <si>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</si>
  <si>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</si>
  <si>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</si>
  <si>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</si>
  <si>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</si>
  <si>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</si>
  <si>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</si>
  <si>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</si>
  <si>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</si>
  <si>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</si>
  <si>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</si>
  <si>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</si>
  <si>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</si>
  <si>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</si>
  <si>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</si>
  <si>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</si>
  <si>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</si>
  <si>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</si>
  <si>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</si>
  <si>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</si>
  <si>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</si>
  <si>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</si>
  <si>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</si>
  <si>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</si>
  <si>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</si>
  <si>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</si>
  <si>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</si>
  <si>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</si>
  <si>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</si>
  <si>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</si>
  <si>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</si>
  <si>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</si>
  <si>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</si>
  <si>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</si>
  <si>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</si>
  <si>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</si>
  <si>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</si>
  <si>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</si>
  <si>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</si>
  <si>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</si>
  <si>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</si>
  <si>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</si>
  <si>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</si>
  <si>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</si>
  <si>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</si>
  <si>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</si>
  <si>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</si>
  <si>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</si>
  <si>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</si>
  <si>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</si>
  <si>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</si>
  <si>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</si>
  <si>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</si>
  <si>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</si>
  <si>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</si>
  <si>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</si>
  <si>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</si>
  <si>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</si>
  <si>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</si>
  <si>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</si>
  <si>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</si>
  <si>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</si>
  <si>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</si>
  <si>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</si>
  <si>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</si>
  <si>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</si>
  <si>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</si>
  <si>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</si>
  <si>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</si>
  <si>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</si>
  <si>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</si>
  <si>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</si>
  <si>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</si>
  <si>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</si>
  <si>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</si>
  <si>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</si>
  <si>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</si>
  <si>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</si>
  <si>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</si>
  <si>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</si>
  <si>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</si>
  <si>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</si>
  <si>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</si>
  <si>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</si>
  <si>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</si>
  <si>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</si>
  <si>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</si>
  <si>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</si>
  <si>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</si>
  <si>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</si>
  <si>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</si>
  <si>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</si>
  <si>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</si>
  <si>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</si>
  <si>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</si>
  <si>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</si>
  <si>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</si>
  <si>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</si>
  <si>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</si>
  <si>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</si>
  <si>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</si>
  <si>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</si>
  <si>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</si>
  <si>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</si>
  <si>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</si>
  <si>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</si>
  <si>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</si>
  <si>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</si>
  <si>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</si>
  <si>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</si>
  <si>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</si>
  <si>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</si>
  <si>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</si>
  <si>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</si>
  <si>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</si>
  <si>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</si>
  <si>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</si>
  <si>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</si>
  <si>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</si>
  <si>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</si>
  <si>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</si>
  <si>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</si>
  <si>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</si>
  <si>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</si>
  <si>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</si>
  <si>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</si>
  <si>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</si>
  <si>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</si>
  <si>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</si>
  <si>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</si>
  <si>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</si>
  <si>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</si>
  <si>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</si>
  <si>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</si>
  <si>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</si>
  <si>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</si>
  <si>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</si>
  <si>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</si>
  <si>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</si>
  <si>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</si>
  <si>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</si>
  <si>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</si>
  <si>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</si>
  <si>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</si>
  <si>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</si>
  <si>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</si>
  <si>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</si>
  <si>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</si>
  <si>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</si>
  <si>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</si>
  <si>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</si>
  <si>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</si>
  <si>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</si>
  <si>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</si>
  <si>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</si>
  <si>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</si>
  <si>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</si>
  <si>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</si>
  <si>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</si>
  <si>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</si>
  <si>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</si>
  <si>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</si>
  <si>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</si>
  <si>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</si>
  <si>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</si>
  <si>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</si>
  <si>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</si>
  <si>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</si>
  <si>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</si>
  <si>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</si>
  <si>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</si>
  <si>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</si>
  <si>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</si>
  <si>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</si>
  <si>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</si>
  <si>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</si>
  <si>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</si>
  <si>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</si>
  <si>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</si>
  <si>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</si>
  <si>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</si>
  <si>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</si>
  <si>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</si>
  <si>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</si>
  <si>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</si>
  <si>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</si>
  <si>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</si>
  <si>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</si>
  <si>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</si>
  <si>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</si>
  <si>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</si>
  <si>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</si>
  <si>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</si>
  <si>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</si>
  <si>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</si>
  <si>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</si>
  <si>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</si>
  <si>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</si>
  <si>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</si>
  <si>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</si>
  <si>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</si>
  <si>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</si>
  <si>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</si>
  <si>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</si>
  <si>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</si>
  <si>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</si>
  <si>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</si>
  <si>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</si>
  <si>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</si>
  <si>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</si>
  <si>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</si>
  <si>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</si>
  <si>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</si>
  <si>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</si>
  <si>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</si>
  <si>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</si>
  <si>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</si>
  <si>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</si>
  <si>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</si>
  <si>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</si>
  <si>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</si>
  <si>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</si>
  <si>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</si>
  <si>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</si>
  <si>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</si>
  <si>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</si>
  <si>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</si>
  <si>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</si>
  <si>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</si>
  <si>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</si>
  <si>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</si>
  <si>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</si>
  <si>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</si>
  <si>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</si>
  <si>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</si>
  <si>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</si>
  <si>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</si>
  <si>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</si>
  <si>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</si>
  <si>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</si>
  <si>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</si>
  <si>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</si>
  <si>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</si>
  <si>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</si>
  <si>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</si>
  <si>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</si>
  <si>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</si>
  <si>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</si>
  <si>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</si>
  <si>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</si>
  <si>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</si>
  <si>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</si>
  <si>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</si>
  <si>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</si>
  <si>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</si>
  <si>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</si>
  <si>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</si>
  <si>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</si>
  <si>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</si>
  <si>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</si>
  <si>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</si>
  <si>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</si>
  <si>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</si>
  <si>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</si>
  <si>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</si>
  <si>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</si>
  <si>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</si>
  <si>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</si>
  <si>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</si>
  <si>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</si>
  <si>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</si>
  <si>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</si>
  <si>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</si>
  <si>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</si>
  <si>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</si>
  <si>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</si>
  <si>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</si>
  <si>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</si>
  <si>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</si>
  <si>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</si>
  <si>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</si>
  <si>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</si>
  <si>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</si>
  <si>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</si>
  <si>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</si>
  <si>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</si>
  <si>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</si>
  <si>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</si>
  <si>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</si>
  <si>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</si>
  <si>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</si>
  <si>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</si>
  <si>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</si>
  <si>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</si>
  <si>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</si>
  <si>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</si>
  <si>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</si>
  <si>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</si>
  <si>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</si>
  <si>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</si>
  <si>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</si>
  <si>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</si>
  <si>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</si>
  <si>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</si>
  <si>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</si>
  <si>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</si>
  <si>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</si>
  <si>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</si>
  <si>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</si>
  <si>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</si>
  <si>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</si>
  <si>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</si>
  <si>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</si>
  <si>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</si>
  <si>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</si>
  <si>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</si>
  <si>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</si>
  <si>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</si>
  <si>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</si>
  <si>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</si>
  <si>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</si>
  <si>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</si>
  <si>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</si>
  <si>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</si>
  <si>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</si>
  <si>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</si>
  <si>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</si>
  <si>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</si>
  <si>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</si>
  <si>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</si>
  <si>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</si>
  <si>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</si>
  <si>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</si>
  <si>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</si>
  <si>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</si>
  <si>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</si>
  <si>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</si>
  <si>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</si>
  <si>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</si>
  <si>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</si>
  <si>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</si>
  <si>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</si>
  <si>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</si>
  <si>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</si>
  <si>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</si>
  <si>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</si>
  <si>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</si>
  <si>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</si>
  <si>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</si>
  <si>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</si>
  <si>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</si>
  <si>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</si>
  <si>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</si>
  <si>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</si>
  <si>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</si>
  <si>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</si>
  <si>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</si>
  <si>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</si>
  <si>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</si>
  <si>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</si>
  <si>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</si>
  <si>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</si>
  <si>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</si>
  <si>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</si>
  <si>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</si>
  <si>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</si>
  <si>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</si>
  <si>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</si>
  <si>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</si>
  <si>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</si>
  <si>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</si>
  <si>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</si>
  <si>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</si>
  <si>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</si>
  <si>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</si>
  <si>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</si>
  <si>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</si>
  <si>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</si>
  <si>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</si>
  <si>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</si>
  <si>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</si>
  <si>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</si>
  <si>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</si>
  <si>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</si>
  <si>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</si>
  <si>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</si>
  <si>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</si>
  <si>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</si>
  <si>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</si>
  <si>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</si>
  <si>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</si>
  <si>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</si>
  <si>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</si>
  <si>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</si>
  <si>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</si>
  <si>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</si>
  <si>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</si>
  <si>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</si>
  <si>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</si>
  <si>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</si>
  <si>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</si>
  <si>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</si>
  <si>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</si>
  <si>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</si>
  <si>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</si>
  <si>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</si>
  <si>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</si>
  <si>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</si>
  <si>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</si>
  <si>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</si>
  <si>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</si>
  <si>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</si>
  <si>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</si>
  <si>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</si>
  <si>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</si>
  <si>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</si>
  <si>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</si>
  <si>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</si>
  <si>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</si>
  <si>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</si>
  <si>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</si>
  <si>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</si>
  <si>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</si>
  <si>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</si>
  <si>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</si>
  <si>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</si>
  <si>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</si>
  <si>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</si>
  <si>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</si>
  <si>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</si>
  <si>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</si>
  <si>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</si>
  <si>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</si>
  <si>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</si>
  <si>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</si>
  <si>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</si>
  <si>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</si>
  <si>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</si>
  <si>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</si>
  <si>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</si>
  <si>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</si>
  <si>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</si>
  <si>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</si>
  <si>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</si>
  <si>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</si>
  <si>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</si>
  <si>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</si>
  <si>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</si>
  <si>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</si>
  <si>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</si>
  <si>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</si>
  <si>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</si>
  <si>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</si>
  <si>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</si>
  <si>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</si>
  <si>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</si>
  <si>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</si>
  <si>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</si>
  <si>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</si>
  <si>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</si>
  <si>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</si>
  <si>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</si>
  <si>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</si>
  <si>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</si>
  <si>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</si>
  <si>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</si>
  <si>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</si>
  <si>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</si>
  <si>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</si>
  <si>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</si>
  <si>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</si>
  <si>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</si>
  <si>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</si>
  <si>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</si>
  <si>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</si>
  <si>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</si>
  <si>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</si>
  <si>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</si>
  <si>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</si>
  <si>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</si>
  <si>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</si>
  <si>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</si>
  <si>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</si>
  <si>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</si>
  <si>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</si>
  <si>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</si>
  <si>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</si>
  <si>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</si>
  <si>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</si>
  <si>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</si>
  <si>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</si>
  <si>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</si>
  <si>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</si>
  <si>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</si>
  <si>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</si>
  <si>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</si>
  <si>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</si>
  <si>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</si>
  <si>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</si>
  <si>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</si>
  <si>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</si>
  <si>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</si>
  <si>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</si>
  <si>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</si>
  <si>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</si>
  <si>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</si>
  <si>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</si>
  <si>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</si>
  <si>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</si>
  <si>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</si>
  <si>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</si>
  <si>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</si>
  <si>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</si>
  <si>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</si>
  <si>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</si>
  <si>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</si>
  <si>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</si>
  <si>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</si>
  <si>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</si>
  <si>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</si>
  <si>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</si>
  <si>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</si>
  <si>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</si>
  <si>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</si>
  <si>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</si>
  <si>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</si>
  <si>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</si>
  <si>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</si>
  <si>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</si>
  <si>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</si>
  <si>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</si>
  <si>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</si>
  <si>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</si>
  <si>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</si>
  <si>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</si>
  <si>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</si>
  <si>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</si>
  <si>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</si>
  <si>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</si>
  <si>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</si>
  <si>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</si>
  <si>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</si>
  <si>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</si>
  <si>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</si>
  <si>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</si>
  <si>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</si>
  <si>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</si>
  <si>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</si>
  <si>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</si>
  <si>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</si>
  <si>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</si>
  <si>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</si>
  <si>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</si>
  <si>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</si>
  <si>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</si>
  <si>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</si>
  <si>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</si>
  <si>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</si>
  <si>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</si>
  <si>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</si>
  <si>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</si>
  <si>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</si>
  <si>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</si>
  <si>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</si>
  <si>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</si>
  <si>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</si>
  <si>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</si>
  <si>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</si>
  <si>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</si>
  <si>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</si>
  <si>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</si>
  <si>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</si>
  <si>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</si>
  <si>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</si>
  <si>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</si>
  <si>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</si>
  <si>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</si>
  <si>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</si>
  <si>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</si>
  <si>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</si>
  <si>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</si>
  <si>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</si>
  <si>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</si>
  <si>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</si>
  <si>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</si>
  <si>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</si>
  <si>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</si>
  <si>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</si>
  <si>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</si>
  <si>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</si>
  <si>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</si>
  <si>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</si>
  <si>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</si>
  <si>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</si>
  <si>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</si>
  <si>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</si>
  <si>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</si>
  <si>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</si>
  <si>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</si>
  <si>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</si>
  <si>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</si>
  <si>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</si>
  <si>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</si>
  <si>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</si>
  <si>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</si>
  <si>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</si>
  <si>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</si>
  <si>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</si>
  <si>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</si>
  <si>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</si>
  <si>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</si>
  <si>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</si>
  <si>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</si>
  <si>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</si>
  <si>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</si>
  <si>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</si>
  <si>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</si>
  <si>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</si>
  <si>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</si>
  <si>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</si>
  <si>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</si>
  <si>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</si>
  <si>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</si>
  <si>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</si>
  <si>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</si>
  <si>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</si>
  <si>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</si>
  <si>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</si>
  <si>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</si>
  <si>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</si>
  <si>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</si>
  <si>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</si>
  <si>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</si>
  <si>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</si>
  <si>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</si>
  <si>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</si>
  <si>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</si>
  <si>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</si>
  <si>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</si>
  <si>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</si>
  <si>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</si>
  <si>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</si>
  <si>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</si>
  <si>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</si>
  <si>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</si>
  <si>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</si>
  <si>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</si>
  <si>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</si>
  <si>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</si>
  <si>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</si>
  <si>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</si>
  <si>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</si>
  <si>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</si>
  <si>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</si>
  <si>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</si>
  <si>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</si>
  <si>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</si>
  <si>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</si>
  <si>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</si>
  <si>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</si>
  <si>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</si>
  <si>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</si>
  <si>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</si>
  <si>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</si>
  <si>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</si>
  <si>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</si>
  <si>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</si>
  <si>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</si>
  <si>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</si>
  <si>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</si>
  <si>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</si>
  <si>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</si>
  <si>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</si>
  <si>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</si>
  <si>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</si>
  <si>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</si>
  <si>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</si>
  <si>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</si>
  <si>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</si>
  <si>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</si>
  <si>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</si>
  <si>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</si>
  <si>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</si>
  <si>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</si>
  <si>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</si>
  <si>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</si>
  <si>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</si>
  <si>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</si>
  <si>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</si>
  <si>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</si>
  <si>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</si>
  <si>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</si>
  <si>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</si>
  <si>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</si>
  <si>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</si>
  <si>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</si>
  <si>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</si>
  <si>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</si>
  <si>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</si>
  <si>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</si>
  <si>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</si>
  <si>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</si>
  <si>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</si>
  <si>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</si>
  <si>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</si>
  <si>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</si>
  <si>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</si>
  <si>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</si>
  <si>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</si>
  <si>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</si>
  <si>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</si>
  <si>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</si>
  <si>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</si>
  <si>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</si>
  <si>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</si>
  <si>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</si>
  <si>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</si>
  <si>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</si>
  <si>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</si>
  <si>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</si>
  <si>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</si>
  <si>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</si>
  <si>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</si>
  <si>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</si>
  <si>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</si>
  <si>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</si>
  <si>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</si>
  <si>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</si>
  <si>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</si>
  <si>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</si>
  <si>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</si>
  <si>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</si>
  <si>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</si>
  <si>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</si>
  <si>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</si>
  <si>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</si>
  <si>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</si>
  <si>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</si>
  <si>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</si>
  <si>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</si>
  <si>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</si>
  <si>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</si>
  <si>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</si>
  <si>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</si>
  <si>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</si>
  <si>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</si>
  <si>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</si>
  <si>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</si>
  <si>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</si>
  <si>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</si>
  <si>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</si>
  <si>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</si>
  <si>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</si>
  <si>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</si>
  <si>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</si>
  <si>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</si>
  <si>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</si>
  <si>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</si>
  <si>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</si>
  <si>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</si>
  <si>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</si>
  <si>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</si>
  <si>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</si>
  <si>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</si>
  <si>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</si>
  <si>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</si>
  <si>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</si>
  <si>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</si>
  <si>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</si>
  <si>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</si>
  <si>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</si>
  <si>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</si>
  <si>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</si>
  <si>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</si>
  <si>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</si>
  <si>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</si>
  <si>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</si>
  <si>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</si>
  <si>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</si>
  <si>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</si>
  <si>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</si>
  <si>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</si>
  <si>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</si>
  <si>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</si>
  <si>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</si>
  <si>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</si>
  <si>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</si>
  <si>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</si>
  <si>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</si>
  <si>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</si>
  <si>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</si>
  <si>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</si>
  <si>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</si>
  <si>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</si>
  <si>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</si>
  <si>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</si>
  <si>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</si>
  <si>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</si>
  <si>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</si>
  <si>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</si>
  <si>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</si>
  <si>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</si>
  <si>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</si>
  <si>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</si>
  <si>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</si>
  <si>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</si>
  <si>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</si>
  <si>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</si>
  <si>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</si>
  <si>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</si>
  <si>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</si>
  <si>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</si>
  <si>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</si>
  <si>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</si>
  <si>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</si>
  <si>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</si>
  <si>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</si>
  <si>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</si>
  <si>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</si>
  <si>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</si>
  <si>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</si>
  <si>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</si>
  <si>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</si>
  <si>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</si>
  <si>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</si>
  <si>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</si>
  <si>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</si>
  <si>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</si>
  <si>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</si>
  <si>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</si>
  <si>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</si>
  <si>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</si>
  <si>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</si>
  <si>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</si>
  <si>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</si>
  <si>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</si>
  <si>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</si>
  <si>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</si>
  <si>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</si>
  <si>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</si>
  <si>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</si>
  <si>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</si>
  <si>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</si>
  <si>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</si>
  <si>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</si>
  <si>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</si>
  <si>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</si>
  <si>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</si>
  <si>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</si>
  <si>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</si>
  <si>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</si>
  <si>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</si>
  <si>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</si>
  <si>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</si>
  <si>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</si>
  <si>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</si>
  <si>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</si>
  <si>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</si>
  <si>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</si>
  <si>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</si>
  <si>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</si>
  <si>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</si>
  <si>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</si>
  <si>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</si>
  <si>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</si>
  <si>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</si>
  <si>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</si>
  <si>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</si>
  <si>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</si>
  <si>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</si>
  <si>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</si>
  <si>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</si>
  <si>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</si>
  <si>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</si>
  <si>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</si>
  <si>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</si>
  <si>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</si>
  <si>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</si>
  <si>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</si>
  <si>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</si>
  <si>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</si>
  <si>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</si>
  <si>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</si>
  <si>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</si>
  <si>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</si>
  <si>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</si>
  <si>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</si>
  <si>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</si>
  <si>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</si>
  <si>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</si>
  <si>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</si>
  <si>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</si>
  <si>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</si>
  <si>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</si>
  <si>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</si>
  <si>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</si>
  <si>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</si>
  <si>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</si>
  <si>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</si>
  <si>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</si>
  <si>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</si>
  <si>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</si>
  <si>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</si>
  <si>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</si>
  <si>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</si>
  <si>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</si>
  <si>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</si>
  <si>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</si>
  <si>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</si>
  <si>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</si>
  <si>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</si>
  <si>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</si>
  <si>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</si>
  <si>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</si>
  <si>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</si>
  <si>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</si>
  <si>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</si>
  <si>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</si>
  <si>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</si>
  <si>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</si>
  <si>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</si>
  <si>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</si>
  <si>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</si>
  <si>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</si>
  <si>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</si>
  <si>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</si>
  <si>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</si>
  <si>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</si>
  <si>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</si>
  <si>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</si>
  <si>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</si>
  <si>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</si>
  <si>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</si>
  <si>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</si>
  <si>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</si>
  <si>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</si>
  <si>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</si>
  <si>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</si>
  <si>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</si>
  <si>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</si>
  <si>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</si>
  <si>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</si>
  <si>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</si>
  <si>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</si>
  <si>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</si>
  <si>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</si>
  <si>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</si>
  <si>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</si>
  <si>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</si>
  <si>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</si>
  <si>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</si>
  <si>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</si>
  <si>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</si>
  <si>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</si>
  <si>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</si>
  <si>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</si>
  <si>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</si>
  <si>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</si>
  <si>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</si>
  <si>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</si>
  <si>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</si>
  <si>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</si>
  <si>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</si>
  <si>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</si>
  <si>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</si>
  <si>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</si>
  <si>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</si>
  <si>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</si>
  <si>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</si>
  <si>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</si>
  <si>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</si>
  <si>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</si>
  <si>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</si>
  <si>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</si>
  <si>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</si>
  <si>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</si>
  <si>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</si>
  <si>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</si>
  <si>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</si>
  <si>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</si>
  <si>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</si>
  <si>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</si>
  <si>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</si>
  <si>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</si>
  <si>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</si>
  <si>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</si>
  <si>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</si>
  <si>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</si>
  <si>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</si>
  <si>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</si>
  <si>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</si>
  <si>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</si>
  <si>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</si>
  <si>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</si>
  <si>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</si>
  <si>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</si>
  <si>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</si>
  <si>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</si>
  <si>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</si>
  <si>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</si>
  <si>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</si>
  <si>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</si>
  <si>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</si>
  <si>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</si>
  <si>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</si>
  <si>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</si>
  <si>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</si>
  <si>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</si>
  <si>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</si>
  <si>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</si>
  <si>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</si>
  <si>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</si>
  <si>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</si>
  <si>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</si>
  <si>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</si>
  <si>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</si>
  <si>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</si>
  <si>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</si>
  <si>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</si>
  <si>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</si>
  <si>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</si>
  <si>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</si>
  <si>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</si>
  <si>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</si>
  <si>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</si>
  <si>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</si>
  <si>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</si>
  <si>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</si>
  <si>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</si>
  <si>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</si>
  <si>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</si>
  <si>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</si>
  <si>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</si>
  <si>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</si>
  <si>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</si>
  <si>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</si>
  <si>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</si>
  <si>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</si>
  <si>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</si>
  <si>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</si>
  <si>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</si>
  <si>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</si>
  <si>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</si>
  <si>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</si>
  <si>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</si>
  <si>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</si>
  <si>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</si>
  <si>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</si>
  <si>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</si>
  <si>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</si>
  <si>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</si>
  <si>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</si>
  <si>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</si>
  <si>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</si>
  <si>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</si>
  <si>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</si>
  <si>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</si>
  <si>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</si>
  <si>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</si>
  <si>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</si>
  <si>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</si>
  <si>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</si>
  <si>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</si>
  <si>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</si>
  <si>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</si>
  <si>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</si>
  <si>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</si>
  <si>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</si>
  <si>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</si>
  <si>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</si>
  <si>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</si>
  <si>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</si>
  <si>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</si>
  <si>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</si>
  <si>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</si>
  <si>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</si>
  <si>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</si>
  <si>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</si>
  <si>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</si>
  <si>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</si>
  <si>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</si>
  <si>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</si>
  <si>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</si>
  <si>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</si>
  <si>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</si>
  <si>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</si>
  <si>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</si>
  <si>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</si>
  <si>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</si>
  <si>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</si>
  <si>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</si>
  <si>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</si>
  <si>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</si>
  <si>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</si>
  <si>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</si>
  <si>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</si>
  <si>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</si>
  <si>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</si>
  <si>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</si>
  <si>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</si>
  <si>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</si>
  <si>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</si>
  <si>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</si>
  <si>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</si>
  <si>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</si>
  <si>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</si>
  <si>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</si>
  <si>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</si>
  <si>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</si>
  <si>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</si>
  <si>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</si>
  <si>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</si>
  <si>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</si>
  <si>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</si>
  <si>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</si>
  <si>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</si>
  <si>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</si>
  <si>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</si>
  <si>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</si>
  <si>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</si>
  <si>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</si>
  <si>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</si>
  <si>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</si>
  <si>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</si>
  <si>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</si>
  <si>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</si>
  <si>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</si>
  <si>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</si>
  <si>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</si>
  <si>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</si>
  <si>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</si>
  <si>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</si>
  <si>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</si>
  <si>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</si>
  <si>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</si>
  <si>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</si>
  <si>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</si>
  <si>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</si>
  <si>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</si>
  <si>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</si>
  <si>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</si>
  <si>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</si>
  <si>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</si>
  <si>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</si>
  <si>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</si>
  <si>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</si>
  <si>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</si>
  <si>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</si>
  <si>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</si>
  <si>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</si>
  <si>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</si>
  <si>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</si>
  <si>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</si>
  <si>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</si>
  <si>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</si>
  <si>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</si>
  <si>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</si>
  <si>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</si>
  <si>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</si>
  <si>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</si>
  <si>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</si>
  <si>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</si>
  <si>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</si>
  <si>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</si>
  <si>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</si>
  <si>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</si>
  <si>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</si>
  <si>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</si>
  <si>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</si>
  <si>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</si>
  <si>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</si>
  <si>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</si>
  <si>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</si>
  <si>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</si>
  <si>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</si>
  <si>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</si>
  <si>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</si>
  <si>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</si>
  <si>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</si>
  <si>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</si>
  <si>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</si>
  <si>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</si>
  <si>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</si>
  <si>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</si>
  <si>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</si>
  <si>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</si>
  <si>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</si>
  <si>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</si>
  <si>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</si>
  <si>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</si>
  <si>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</si>
  <si>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</si>
  <si>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</si>
  <si>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</si>
  <si>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</si>
  <si>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</si>
  <si>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</si>
  <si>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</si>
  <si>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</si>
  <si>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</si>
  <si>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</si>
  <si>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</si>
  <si>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</si>
  <si>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</si>
  <si>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</si>
  <si>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</si>
  <si>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</si>
  <si>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</si>
  <si>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</si>
  <si>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</si>
  <si>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</si>
  <si>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</si>
  <si>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</si>
  <si>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</si>
  <si>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</si>
  <si>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</si>
  <si>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</si>
  <si>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</si>
  <si>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</si>
  <si>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</si>
  <si>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</si>
  <si>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</si>
  <si>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</si>
  <si>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</si>
  <si>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</si>
  <si>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</si>
  <si>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</si>
  <si>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</si>
  <si>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</si>
  <si>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</si>
  <si>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</si>
  <si>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</si>
  <si>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</si>
  <si>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</si>
  <si>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</si>
  <si>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</si>
  <si>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</si>
  <si>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</si>
  <si>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</si>
  <si>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</si>
  <si>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</si>
  <si>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</si>
  <si>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</si>
  <si>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</si>
  <si>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</si>
  <si>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</si>
  <si>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</si>
  <si>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</si>
  <si>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</si>
  <si>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</si>
  <si>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</si>
  <si>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</si>
  <si>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</si>
  <si>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</si>
  <si>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</si>
  <si>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</si>
  <si>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</si>
  <si>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</si>
  <si>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</si>
  <si>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</si>
  <si>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</si>
  <si>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</si>
  <si>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</si>
  <si>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</si>
  <si>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</si>
  <si>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</si>
  <si>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</si>
  <si>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</si>
  <si>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</si>
  <si>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</si>
  <si>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</si>
  <si>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</si>
  <si>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</si>
  <si>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</si>
  <si>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</si>
  <si>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</si>
  <si>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</si>
  <si>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</si>
  <si>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</si>
  <si>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</si>
  <si>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</si>
  <si>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</si>
  <si>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</si>
  <si>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</si>
  <si>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</si>
  <si>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</si>
  <si>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</si>
  <si>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</si>
  <si>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</si>
  <si>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</si>
  <si>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</si>
  <si>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</si>
  <si>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</si>
  <si>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</si>
  <si>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</si>
  <si>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</si>
  <si>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</si>
  <si>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</si>
  <si>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</si>
  <si>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</si>
  <si>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</si>
  <si>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</si>
  <si>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</si>
  <si>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</si>
  <si>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</si>
  <si>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</si>
  <si>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</si>
  <si>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</si>
  <si>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</si>
  <si>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</si>
  <si>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</si>
  <si>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</si>
  <si>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</si>
  <si>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</si>
  <si>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</si>
  <si>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</si>
  <si>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</si>
  <si>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</si>
  <si>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</si>
  <si>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</si>
  <si>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</si>
  <si>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</si>
  <si>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</si>
  <si>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</si>
  <si>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</si>
  <si>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</si>
  <si>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</si>
  <si>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</si>
  <si>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</si>
  <si>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</si>
  <si>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</si>
  <si>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</si>
  <si>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</si>
  <si>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</si>
  <si>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</si>
  <si>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</si>
  <si>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</si>
  <si>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</si>
  <si>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</si>
  <si>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</si>
  <si>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</si>
  <si>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</si>
  <si>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</si>
  <si>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</si>
  <si>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</si>
  <si>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</si>
  <si>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</si>
  <si>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</si>
  <si>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</si>
  <si>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</si>
  <si>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</si>
  <si>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</si>
  <si>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</si>
  <si>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</si>
  <si>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</si>
  <si>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</si>
  <si>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</si>
  <si>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</si>
  <si>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</si>
  <si>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</si>
  <si>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</si>
  <si>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</si>
  <si>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</si>
  <si>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</si>
  <si>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</si>
  <si>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</si>
  <si>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</si>
  <si>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</si>
  <si>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</si>
  <si>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</si>
  <si>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</si>
  <si>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</si>
  <si>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</si>
  <si>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</si>
  <si>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</si>
  <si>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</si>
  <si>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</si>
  <si>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</si>
  <si>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</si>
  <si>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</si>
  <si>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</si>
  <si>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</si>
  <si>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</si>
  <si>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</si>
  <si>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</si>
  <si>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</si>
  <si>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</si>
  <si>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</si>
  <si>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</si>
  <si>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</si>
  <si>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</si>
  <si>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</si>
  <si>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</si>
  <si>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</si>
  <si>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</si>
  <si>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</si>
  <si>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</si>
  <si>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</si>
  <si>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</si>
  <si>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</si>
  <si>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</si>
  <si>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</si>
  <si>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</si>
  <si>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</si>
  <si>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</si>
  <si>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</si>
  <si>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</si>
  <si>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</si>
  <si>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</si>
  <si>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</si>
  <si>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</si>
  <si>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</si>
  <si>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</si>
  <si>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</si>
  <si>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</si>
  <si>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</si>
  <si>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</si>
  <si>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</si>
  <si>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</si>
  <si>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</si>
  <si>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</si>
  <si>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</si>
  <si>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</si>
  <si>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</si>
  <si>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</si>
  <si>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</si>
  <si>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</si>
  <si>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</si>
  <si>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</si>
  <si>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</si>
  <si>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</si>
  <si>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</si>
  <si>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</si>
  <si>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</si>
  <si>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</si>
  <si>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</si>
  <si>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</si>
  <si>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</si>
  <si>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</si>
  <si>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</si>
  <si>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</si>
  <si>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</si>
  <si>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</si>
  <si>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</si>
  <si>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</si>
  <si>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</si>
  <si>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</si>
  <si>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</si>
  <si>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</si>
  <si>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</si>
  <si>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</si>
  <si>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</si>
  <si>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</si>
  <si>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</si>
  <si>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</si>
  <si>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</si>
  <si>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</si>
  <si>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</si>
  <si>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</si>
  <si>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</si>
  <si>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</si>
  <si>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</si>
  <si>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</si>
  <si>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</si>
  <si>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</si>
  <si>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</si>
  <si>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</si>
  <si>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</si>
  <si>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</si>
  <si>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</si>
  <si>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</si>
  <si>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</si>
  <si>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</si>
  <si>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</si>
  <si>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</si>
  <si>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</si>
  <si>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</si>
  <si>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</si>
  <si>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</si>
  <si>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</si>
  <si>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</si>
  <si>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</si>
  <si>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</si>
  <si>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</si>
  <si>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</si>
  <si>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</si>
  <si>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</si>
  <si>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</si>
  <si>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</si>
  <si>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</si>
  <si>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</si>
  <si>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</si>
  <si>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</si>
  <si>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</si>
  <si>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</si>
  <si>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</si>
  <si>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</si>
  <si>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</si>
  <si>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</si>
  <si>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</si>
  <si>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</si>
  <si>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</si>
  <si>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</si>
  <si>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</si>
  <si>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</si>
  <si>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</si>
  <si>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</si>
  <si>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</si>
  <si>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</si>
  <si>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</si>
  <si>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</si>
  <si>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</si>
  <si>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</si>
  <si>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</si>
  <si>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</si>
  <si>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</si>
  <si>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</si>
  <si>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</si>
  <si>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</si>
  <si>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</si>
  <si>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</si>
  <si>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</si>
  <si>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</si>
  <si>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</si>
  <si>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</si>
  <si>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</si>
  <si>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</si>
  <si>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</si>
  <si>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</si>
  <si>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</si>
  <si>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</si>
  <si>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</si>
  <si>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</si>
  <si>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</si>
  <si>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</si>
  <si>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</si>
  <si>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</si>
  <si>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</si>
  <si>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</si>
  <si>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</si>
  <si>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</si>
  <si>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</si>
  <si>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</si>
  <si>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</si>
  <si>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</si>
  <si>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</si>
  <si>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</si>
  <si>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</si>
  <si>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</si>
  <si>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</si>
  <si>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</si>
  <si>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</si>
  <si>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</si>
  <si>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</si>
  <si>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</si>
  <si>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</si>
  <si>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</si>
  <si>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</si>
  <si>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</si>
  <si>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</si>
  <si>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</si>
  <si>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</si>
  <si>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</si>
  <si>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</si>
  <si>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</si>
  <si>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</si>
  <si>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</si>
  <si>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</si>
  <si>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</si>
  <si>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</si>
  <si>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</si>
  <si>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</si>
  <si>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</si>
  <si>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</si>
  <si>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</si>
  <si>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</si>
  <si>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</si>
  <si>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</si>
  <si>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</si>
  <si>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</si>
  <si>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</si>
  <si>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</si>
  <si>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</si>
  <si>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</si>
  <si>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</si>
  <si>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</si>
  <si>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</si>
  <si>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</si>
  <si>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</si>
  <si>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</si>
  <si>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</si>
  <si>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</si>
  <si>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</si>
  <si>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</si>
  <si>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</si>
  <si>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</si>
  <si>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</si>
  <si>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</si>
  <si>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</si>
  <si>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</si>
  <si>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</si>
  <si>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</si>
  <si>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</si>
  <si>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</si>
  <si>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</si>
  <si>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</si>
  <si>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</si>
  <si>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</si>
  <si>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</si>
  <si>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</si>
  <si>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</si>
  <si>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</si>
  <si>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</si>
  <si>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</si>
  <si>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</si>
  <si>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</si>
  <si>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</si>
  <si>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</si>
  <si>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</si>
  <si>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</si>
  <si>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</si>
  <si>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</si>
  <si>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</si>
  <si>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</si>
  <si>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</si>
  <si>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</si>
  <si>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</si>
  <si>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</si>
  <si>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</si>
  <si>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</si>
  <si>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</si>
  <si>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</si>
  <si>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</si>
  <si>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</si>
  <si>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</si>
  <si>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</si>
  <si>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</si>
  <si>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</si>
  <si>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</si>
  <si>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</si>
  <si>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</si>
  <si>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</si>
  <si>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</si>
  <si>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</si>
  <si>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</si>
  <si>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</si>
  <si>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</si>
  <si>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</si>
  <si>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</si>
  <si>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</si>
  <si>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</si>
  <si>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</si>
  <si>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</si>
  <si>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</si>
  <si>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</si>
  <si>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</si>
  <si>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</si>
  <si>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</si>
  <si>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</si>
  <si>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</si>
  <si>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</si>
  <si>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</si>
  <si>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</si>
  <si>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</si>
  <si>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</si>
  <si>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</si>
  <si>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</si>
  <si>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</si>
  <si>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</si>
  <si>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</si>
  <si>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</si>
  <si>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</si>
  <si>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</si>
  <si>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</si>
  <si>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</si>
  <si>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</si>
  <si>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</si>
  <si>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</si>
  <si>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</si>
  <si>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</si>
  <si>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</si>
  <si>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</si>
  <si>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</si>
  <si>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</si>
  <si>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</si>
  <si>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</si>
  <si>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</si>
  <si>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</si>
  <si>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</si>
  <si>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</si>
  <si>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</si>
  <si>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</si>
  <si>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</si>
  <si>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</si>
  <si>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</si>
  <si>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</si>
  <si>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</si>
  <si>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</si>
  <si>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</si>
  <si>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</si>
  <si>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</si>
  <si>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</si>
  <si>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</si>
  <si>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</si>
  <si>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</si>
  <si>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</si>
  <si>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</si>
  <si>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</si>
  <si>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</si>
  <si>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</si>
  <si>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</si>
  <si>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</si>
  <si>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</si>
  <si>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</si>
  <si>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</si>
  <si>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</si>
  <si>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</si>
  <si>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</si>
  <si>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</si>
  <si>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</si>
  <si>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</si>
  <si>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</si>
  <si>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</si>
  <si>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</si>
  <si>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</si>
  <si>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</si>
  <si>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</si>
  <si>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</si>
  <si>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</si>
  <si>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</si>
  <si>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</si>
  <si>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</si>
  <si>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</si>
  <si>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</si>
  <si>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</si>
  <si>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</si>
  <si>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</si>
  <si>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</si>
  <si>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</si>
  <si>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</si>
  <si>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</si>
  <si>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</si>
  <si>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</si>
  <si>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</si>
  <si>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</si>
  <si>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</si>
  <si>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</si>
  <si>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</si>
  <si>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</si>
  <si>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</si>
  <si>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</si>
  <si>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</si>
  <si>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</si>
  <si>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</si>
  <si>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</si>
  <si>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</si>
  <si>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</si>
  <si>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</si>
  <si>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</si>
  <si>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</si>
  <si>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</si>
  <si>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</si>
  <si>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</si>
  <si>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</si>
  <si>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</si>
  <si>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</si>
  <si>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</si>
  <si>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</si>
  <si>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</si>
  <si>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</si>
  <si>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</si>
  <si>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</si>
  <si>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</si>
  <si>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</si>
  <si>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</si>
  <si>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</si>
  <si>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</si>
  <si>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</si>
  <si>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</si>
  <si>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</si>
  <si>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</si>
  <si>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</si>
  <si>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</si>
  <si>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</si>
  <si>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</si>
  <si>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</si>
  <si>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</si>
  <si>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</si>
  <si>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</si>
  <si>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</si>
  <si>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</si>
  <si>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</si>
  <si>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</si>
  <si>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</si>
  <si>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</si>
  <si>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</si>
  <si>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</si>
  <si>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</si>
  <si>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</si>
  <si>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</si>
  <si>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</si>
  <si>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</si>
  <si>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</si>
  <si>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</si>
  <si>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</si>
  <si>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</si>
  <si>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</si>
  <si>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</si>
  <si>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</si>
  <si>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</si>
  <si>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</si>
  <si>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</si>
  <si>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</si>
  <si>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</si>
  <si>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</si>
  <si>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</si>
  <si>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</si>
  <si>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</si>
  <si>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</si>
  <si>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</si>
  <si>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</si>
  <si>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</si>
  <si>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</si>
  <si>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</si>
  <si>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</si>
  <si>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</si>
  <si>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</si>
  <si>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</si>
  <si>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</si>
  <si>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</si>
  <si>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</si>
  <si>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</si>
  <si>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</si>
  <si>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</si>
  <si>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</si>
  <si>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</si>
  <si>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</si>
  <si>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</si>
  <si>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</si>
  <si>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</si>
  <si>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</si>
  <si>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</si>
  <si>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</si>
  <si>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</si>
  <si>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</si>
  <si>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</si>
  <si>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</si>
  <si>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</si>
  <si>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</si>
  <si>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</si>
  <si>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</si>
  <si>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</si>
  <si>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</si>
  <si>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</si>
  <si>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</si>
  <si>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</si>
  <si>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</si>
  <si>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</si>
  <si>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</si>
  <si>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</si>
  <si>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</si>
  <si>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</si>
  <si>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</si>
  <si>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</si>
  <si>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</si>
  <si>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</si>
  <si>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</si>
  <si>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</si>
  <si>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</si>
  <si>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</si>
  <si>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</si>
  <si>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</si>
  <si>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</si>
  <si>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</si>
  <si>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</si>
  <si>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</si>
  <si>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</si>
  <si>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</si>
  <si>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</si>
  <si>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</si>
  <si>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</si>
  <si>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</si>
  <si>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</si>
  <si>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</si>
  <si>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</si>
  <si>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</si>
  <si>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</si>
  <si>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</si>
  <si>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</si>
  <si>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</si>
  <si>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</si>
  <si>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</si>
  <si>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</si>
  <si>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</si>
  <si>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</si>
  <si>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</si>
  <si>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</si>
  <si>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</si>
  <si>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</si>
  <si>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</si>
  <si>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</si>
  <si>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</si>
  <si>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</si>
  <si>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</si>
  <si>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</si>
  <si>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</si>
  <si>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</si>
  <si>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</si>
  <si>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</si>
  <si>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</si>
  <si>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</si>
  <si>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</si>
  <si>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</si>
  <si>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</si>
  <si>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</si>
  <si>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</si>
  <si>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</si>
  <si>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</si>
  <si>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</si>
  <si>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</si>
  <si>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</si>
  <si>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</si>
  <si>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</si>
  <si>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</si>
  <si>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</si>
  <si>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</si>
  <si>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</si>
  <si>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</si>
  <si>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</si>
  <si>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</si>
  <si>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</si>
  <si>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</si>
  <si>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</si>
  <si>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</si>
  <si>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</si>
  <si>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</si>
  <si>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</si>
  <si>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</si>
  <si>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</si>
  <si>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</si>
  <si>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</si>
  <si>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</si>
  <si>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</si>
  <si>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</si>
  <si>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</si>
  <si>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</si>
  <si>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</si>
  <si>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</si>
  <si>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</si>
  <si>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</si>
  <si>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</si>
  <si>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</si>
  <si>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</si>
  <si>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</si>
  <si>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</si>
  <si>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</si>
  <si>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</si>
  <si>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</si>
  <si>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</si>
  <si>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</si>
  <si>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</si>
  <si>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</si>
  <si>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</si>
  <si>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</si>
  <si>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</si>
  <si>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</si>
  <si>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</si>
  <si>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</si>
  <si>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</si>
  <si>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</si>
  <si>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</si>
  <si>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</si>
  <si>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</si>
  <si>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</si>
  <si>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</si>
  <si>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</si>
  <si>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</si>
  <si>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</si>
  <si>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</si>
  <si>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</si>
  <si>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</si>
  <si>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</si>
  <si>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</si>
  <si>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</si>
  <si>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</si>
  <si>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</si>
  <si>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</si>
  <si>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</si>
  <si>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</si>
  <si>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</si>
  <si>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</si>
  <si>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</si>
  <si>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</si>
  <si>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</si>
  <si>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</si>
  <si>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</si>
  <si>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</si>
  <si>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</si>
  <si>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</si>
  <si>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</si>
  <si>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</si>
  <si>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</si>
  <si>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</si>
  <si>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</si>
  <si>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</si>
  <si>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</si>
  <si>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</si>
  <si>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</si>
  <si>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</si>
  <si>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</si>
  <si>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</si>
  <si>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</si>
  <si>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</si>
  <si>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</si>
  <si>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</si>
  <si>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</si>
  <si>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</si>
  <si>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</si>
  <si>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</si>
  <si>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</si>
  <si>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</si>
  <si>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</si>
  <si>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</si>
  <si>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</si>
  <si>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</si>
  <si>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</si>
  <si>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</si>
  <si>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</si>
  <si>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</si>
  <si>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</si>
  <si>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</si>
  <si>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</si>
  <si>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</si>
  <si>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</si>
  <si>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</si>
  <si>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</si>
  <si>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</si>
  <si>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</si>
  <si>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</si>
  <si>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</si>
  <si>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</si>
  <si>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</si>
  <si>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</si>
  <si>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</si>
  <si>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</si>
  <si>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</si>
  <si>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</si>
  <si>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</si>
  <si>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</si>
  <si>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</si>
  <si>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</si>
  <si>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</si>
  <si>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</si>
  <si>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</si>
  <si>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</si>
  <si>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</si>
  <si>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</si>
  <si>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</si>
  <si>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</si>
  <si>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</si>
  <si>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</si>
  <si>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</si>
  <si>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</si>
  <si>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</si>
  <si>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</si>
  <si>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</si>
  <si>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</si>
  <si>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</si>
  <si>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</si>
  <si>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</si>
  <si>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</si>
  <si>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</si>
  <si>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</si>
  <si>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</si>
  <si>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</si>
  <si>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</si>
  <si>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</si>
  <si>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</si>
  <si>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</si>
  <si>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</si>
  <si>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</si>
  <si>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</si>
  <si>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</si>
  <si>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</si>
  <si>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</si>
  <si>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</si>
  <si>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</si>
  <si>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</si>
  <si>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</si>
  <si>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</si>
  <si>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</si>
  <si>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</si>
  <si>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</si>
  <si>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</si>
  <si>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</si>
  <si>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</si>
  <si>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</si>
  <si>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</si>
  <si>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</si>
  <si>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</si>
  <si>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</si>
  <si>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</si>
  <si>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</si>
  <si>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</si>
  <si>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</si>
  <si>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</si>
  <si>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</si>
  <si>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</si>
  <si>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</si>
  <si>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</si>
  <si>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</si>
  <si>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</si>
  <si>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</si>
  <si>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</si>
  <si>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</si>
  <si>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</si>
  <si>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</si>
  <si>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</si>
  <si>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</si>
  <si>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</si>
  <si>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</si>
  <si>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</si>
  <si>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</si>
  <si>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</si>
  <si>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</si>
  <si>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</si>
  <si>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</si>
  <si>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</si>
  <si>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</si>
  <si>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</si>
  <si>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</si>
  <si>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</si>
  <si>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</si>
  <si>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</si>
  <si>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</si>
  <si>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</si>
  <si>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</si>
  <si>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</si>
  <si>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</si>
  <si>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</si>
  <si>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</si>
  <si>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</si>
  <si>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</si>
  <si>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</si>
  <si>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</si>
  <si>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</si>
  <si>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</si>
  <si>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</si>
  <si>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</si>
  <si>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</si>
  <si>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</si>
  <si>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</si>
  <si>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</si>
  <si>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</si>
  <si>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</si>
  <si>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</si>
  <si>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</si>
  <si>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</si>
  <si>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</si>
  <si>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</si>
  <si>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</si>
  <si>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</si>
  <si>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</si>
  <si>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</si>
  <si>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</si>
  <si>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</si>
  <si>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</si>
  <si>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</si>
  <si>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</si>
  <si>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</si>
  <si>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</si>
  <si>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</si>
  <si>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</si>
  <si>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</si>
  <si>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</si>
  <si>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</si>
  <si>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</si>
  <si>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</si>
  <si>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</si>
  <si>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</si>
  <si>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</si>
  <si>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</si>
  <si>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</si>
  <si>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</si>
  <si>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</si>
  <si>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</si>
  <si>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</si>
  <si>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</si>
  <si>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</si>
  <si>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</si>
  <si>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</si>
  <si>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</si>
  <si>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</si>
  <si>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</si>
  <si>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</si>
  <si>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</si>
  <si>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</si>
  <si>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</si>
  <si>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</si>
  <si>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</si>
  <si>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</si>
  <si>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</si>
  <si>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</si>
  <si>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</si>
  <si>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</si>
  <si>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</si>
  <si>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</si>
  <si>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</si>
  <si>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</si>
  <si>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</si>
  <si>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</si>
  <si>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</si>
  <si>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</si>
  <si>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</si>
  <si>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</si>
  <si>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</si>
  <si>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</si>
  <si>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</si>
  <si>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</si>
  <si>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</si>
  <si>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</si>
  <si>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</si>
  <si>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</si>
  <si>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</si>
  <si>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</si>
  <si>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</si>
  <si>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</si>
  <si>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</si>
  <si>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</si>
  <si>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</si>
  <si>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</si>
  <si>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</si>
  <si>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</si>
  <si>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</si>
  <si>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</si>
  <si>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</si>
  <si>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</si>
  <si>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</si>
  <si>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</si>
  <si>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</si>
  <si>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</si>
  <si>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</si>
  <si>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</si>
  <si>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</si>
  <si>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</si>
  <si>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</si>
  <si>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</si>
  <si>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</si>
  <si>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</si>
  <si>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</si>
  <si>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</si>
  <si>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</si>
  <si>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</si>
  <si>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</si>
  <si>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</si>
  <si>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</si>
  <si>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</si>
  <si>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</si>
  <si>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</si>
  <si>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</si>
  <si>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</si>
  <si>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</si>
  <si>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</si>
  <si>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</si>
  <si>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</si>
  <si>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</si>
  <si>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</si>
  <si>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</si>
  <si>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</si>
  <si>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</si>
  <si>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</si>
  <si>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</si>
  <si>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</si>
  <si>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</si>
  <si>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</si>
  <si>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</si>
  <si>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</si>
  <si>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</si>
  <si>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</si>
  <si>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</si>
  <si>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</si>
  <si>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</si>
  <si>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</si>
  <si>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</si>
  <si>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</si>
  <si>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</si>
  <si>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</si>
  <si>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</si>
  <si>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</si>
  <si>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</si>
  <si>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</si>
  <si>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</si>
  <si>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</si>
  <si>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</si>
  <si>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</si>
  <si>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</si>
  <si>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</si>
  <si>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</si>
  <si>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</si>
  <si>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</si>
  <si>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</si>
  <si>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</si>
  <si>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</si>
  <si>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</si>
  <si>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</si>
  <si>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</si>
  <si>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</si>
  <si>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</si>
  <si>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</si>
  <si>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</si>
  <si>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</si>
  <si>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</si>
  <si>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</si>
  <si>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</si>
  <si>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</si>
  <si>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</si>
  <si>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</si>
  <si>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</si>
  <si>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</si>
  <si>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</si>
  <si>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</si>
  <si>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</si>
  <si>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</si>
  <si>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</si>
  <si>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</si>
  <si>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</si>
  <si>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</si>
  <si>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</si>
  <si>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</si>
  <si>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</si>
  <si>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</si>
  <si>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</si>
  <si>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</si>
  <si>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</si>
  <si>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</si>
  <si>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</si>
  <si>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</si>
  <si>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</si>
  <si>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</si>
  <si>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</si>
  <si>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</si>
  <si>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</si>
  <si>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</si>
  <si>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</si>
  <si>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</si>
  <si>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</si>
  <si>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</si>
  <si>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</si>
  <si>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</si>
  <si>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</si>
  <si>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</si>
  <si>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</si>
  <si>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</si>
  <si>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</si>
  <si>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</si>
  <si>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</si>
  <si>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</si>
  <si>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</si>
  <si>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</si>
  <si>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</si>
  <si>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</si>
  <si>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</si>
  <si>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</si>
  <si>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</si>
  <si>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</si>
  <si>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</si>
  <si>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</si>
  <si>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</si>
  <si>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</si>
  <si>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</si>
  <si>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</si>
  <si>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</si>
  <si>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</si>
  <si>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</si>
  <si>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</si>
  <si>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</si>
  <si>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</si>
  <si>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</si>
  <si>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</si>
  <si>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</si>
  <si>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</si>
  <si>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</si>
  <si>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</si>
  <si>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</si>
  <si>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</si>
  <si>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</si>
  <si>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</si>
  <si>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</si>
  <si>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</si>
  <si>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</si>
  <si>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</si>
  <si>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</si>
  <si>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</si>
  <si>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</si>
  <si>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</si>
  <si>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</si>
  <si>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</si>
  <si>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</si>
  <si>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</si>
  <si>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</si>
  <si>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</si>
  <si>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</si>
  <si>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</si>
  <si>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</si>
  <si>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</si>
  <si>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</si>
  <si>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</si>
  <si>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</si>
  <si>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</si>
  <si>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</si>
  <si>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</si>
  <si>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</si>
  <si>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</si>
  <si>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</si>
  <si>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</si>
  <si>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</si>
  <si>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</si>
  <si>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</si>
  <si>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</si>
  <si>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</si>
  <si>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</si>
  <si>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</si>
  <si>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</si>
  <si>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</si>
  <si>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</si>
  <si>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</si>
  <si>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</si>
  <si>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</si>
  <si>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</si>
  <si>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</si>
  <si>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</si>
  <si>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</si>
  <si>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</si>
  <si>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</si>
  <si>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</si>
  <si>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</si>
  <si>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</si>
  <si>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</si>
  <si>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</si>
  <si>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</si>
  <si>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</si>
  <si>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</si>
  <si>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</si>
  <si>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</si>
  <si>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</si>
  <si>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</si>
  <si>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</si>
  <si>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</si>
  <si>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</si>
  <si>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</si>
  <si>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</si>
  <si>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</si>
  <si>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</si>
  <si>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</si>
  <si>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</si>
  <si>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</si>
  <si>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</si>
  <si>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</si>
  <si>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</si>
  <si>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</si>
  <si>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</si>
  <si>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</si>
  <si>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</si>
  <si>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</si>
  <si>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</si>
  <si>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</si>
  <si>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</si>
  <si>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</si>
  <si>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</si>
  <si>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</si>
  <si>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</si>
  <si>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</si>
  <si>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</si>
  <si>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</si>
  <si>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</si>
  <si>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</si>
  <si>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</si>
  <si>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</si>
  <si>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</si>
  <si>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</si>
  <si>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</si>
  <si>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</si>
  <si>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</si>
  <si>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</si>
  <si>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</si>
  <si>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</si>
  <si>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</si>
  <si>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</si>
  <si>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</si>
  <si>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</si>
  <si>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</si>
  <si>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</si>
  <si>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</si>
  <si>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</si>
  <si>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</si>
  <si>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</si>
  <si>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</si>
  <si>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</si>
  <si>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</si>
  <si>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</si>
  <si>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</si>
  <si>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</si>
  <si>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</si>
  <si>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</si>
  <si>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</si>
  <si>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</si>
  <si>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</si>
  <si>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</si>
  <si>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</si>
  <si>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</si>
  <si>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</si>
  <si>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</si>
  <si>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</si>
  <si>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</si>
  <si>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</si>
  <si>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</si>
  <si>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</si>
  <si>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</si>
  <si>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</si>
  <si>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</si>
  <si>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</si>
  <si>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</si>
  <si>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</si>
  <si>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</si>
  <si>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</si>
  <si>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</si>
  <si>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</si>
  <si>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</si>
  <si>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</si>
  <si>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</si>
  <si>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</si>
  <si>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</si>
  <si>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</si>
  <si>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</si>
  <si>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</si>
  <si>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</si>
  <si>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</si>
  <si>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</si>
  <si>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</si>
  <si>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</si>
  <si>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</si>
  <si>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</si>
  <si>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</si>
  <si>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</si>
  <si>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</si>
  <si>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</si>
  <si>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</si>
  <si>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</si>
  <si>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</si>
  <si>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</si>
  <si>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</si>
  <si>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</si>
  <si>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</si>
  <si>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</si>
  <si>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</si>
  <si>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</si>
  <si>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</si>
  <si>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</si>
  <si>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</si>
  <si>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</si>
  <si>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</si>
  <si>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</si>
  <si>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</si>
  <si>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</si>
  <si>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</si>
  <si>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</si>
  <si>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</si>
  <si>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</si>
  <si>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</si>
  <si>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</si>
  <si>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</si>
  <si>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</si>
  <si>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</si>
  <si>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</si>
  <si>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</si>
  <si>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</si>
  <si>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</si>
  <si>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</si>
  <si>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</si>
  <si>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</si>
  <si>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</si>
  <si>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</si>
  <si>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</si>
  <si>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</si>
  <si>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</si>
  <si>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</si>
  <si>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</si>
  <si>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</si>
  <si>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</si>
  <si>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</si>
  <si>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</si>
  <si>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</si>
  <si>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</si>
  <si>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</si>
  <si>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</si>
  <si>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</si>
  <si>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</si>
  <si>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</si>
  <si>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</si>
  <si>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</si>
  <si>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</si>
  <si>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</si>
  <si>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</si>
  <si>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</si>
  <si>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</si>
  <si>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</si>
  <si>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</si>
  <si>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</si>
  <si>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</si>
  <si>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</si>
  <si>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</si>
  <si>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</si>
  <si>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</si>
  <si>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</si>
  <si>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</si>
  <si>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</si>
  <si>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</si>
  <si>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</si>
  <si>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</si>
  <si>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</si>
  <si>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</si>
  <si>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</si>
  <si>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</si>
  <si>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</si>
  <si>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</si>
  <si>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</si>
  <si>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</si>
  <si>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</si>
  <si>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</si>
  <si>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</si>
  <si>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</si>
  <si>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</si>
  <si>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</si>
  <si>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</si>
  <si>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</si>
  <si>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</si>
  <si>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</si>
  <si>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</si>
  <si>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</si>
  <si>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</si>
  <si>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</si>
  <si>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</si>
  <si>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</si>
  <si>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</si>
  <si>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</si>
  <si>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</si>
  <si>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</si>
  <si>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</si>
  <si>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</si>
  <si>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</si>
  <si>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</si>
  <si>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</si>
  <si>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</si>
  <si>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</si>
  <si>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</si>
  <si>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</si>
  <si>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</si>
  <si>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</si>
  <si>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</si>
  <si>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</si>
  <si>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</si>
  <si>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</si>
  <si>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</si>
  <si>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</si>
  <si>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</si>
  <si>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</si>
  <si>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</si>
  <si>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</si>
  <si>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</si>
  <si>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</si>
  <si>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</si>
  <si>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</si>
  <si>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</si>
  <si>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</si>
  <si>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</si>
  <si>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</si>
  <si>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</si>
  <si>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</si>
  <si>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</si>
  <si>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</si>
  <si>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</si>
  <si>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</si>
  <si>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</si>
  <si>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</si>
  <si>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</si>
  <si>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</si>
  <si>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</si>
  <si>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</si>
  <si>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</si>
  <si>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</si>
  <si>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</si>
  <si>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</si>
  <si>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</si>
  <si>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</si>
  <si>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</si>
  <si>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</si>
  <si>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</si>
  <si>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</si>
  <si>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</si>
  <si>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</si>
  <si>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</si>
  <si>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</si>
  <si>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</si>
  <si>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</si>
  <si>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</si>
  <si>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</si>
  <si>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</si>
  <si>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</si>
  <si>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</si>
  <si>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</si>
  <si>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</si>
  <si>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</si>
  <si>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</si>
  <si>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</si>
  <si>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</si>
  <si>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</si>
  <si>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</si>
  <si>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</si>
  <si>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</si>
  <si>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</si>
  <si>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</si>
  <si>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</si>
  <si>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</si>
  <si>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</si>
  <si>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</si>
  <si>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</si>
  <si>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</si>
  <si>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</si>
  <si>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</si>
  <si>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</si>
  <si>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</si>
  <si>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</si>
  <si>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</si>
  <si>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</si>
  <si>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</si>
  <si>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</si>
  <si>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</si>
  <si>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</si>
  <si>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</si>
  <si>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</si>
  <si>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</si>
  <si>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</si>
  <si>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</si>
  <si>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</si>
  <si>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</si>
  <si>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</si>
  <si>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</si>
  <si>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</si>
  <si>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</si>
  <si>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</si>
  <si>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</si>
  <si>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</si>
  <si>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</si>
  <si>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</si>
  <si>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</si>
  <si>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</si>
  <si>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</si>
  <si>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</si>
  <si>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</si>
  <si>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</si>
  <si>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</si>
  <si>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</si>
  <si>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</si>
  <si>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</si>
  <si>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</si>
  <si>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</si>
  <si>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</si>
  <si>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</si>
  <si>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</si>
  <si>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</si>
  <si>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</si>
  <si>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</si>
  <si>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</si>
  <si>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</si>
  <si>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</si>
  <si>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</si>
  <si>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</si>
  <si>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</si>
  <si>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</si>
  <si>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</si>
  <si>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</si>
  <si>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</si>
  <si>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</si>
  <si>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</si>
  <si>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</si>
  <si>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</si>
  <si>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</si>
  <si>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</si>
  <si>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</si>
  <si>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</si>
  <si>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</si>
  <si>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</si>
  <si>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</si>
  <si>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</si>
  <si>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</si>
  <si>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</si>
  <si>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</si>
  <si>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</si>
  <si>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</si>
  <si>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</si>
  <si>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</si>
  <si>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</si>
  <si>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</si>
  <si>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</si>
  <si>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</si>
  <si>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</si>
  <si>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</si>
  <si>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</si>
  <si>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</si>
  <si>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</si>
  <si>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</si>
  <si>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</si>
  <si>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</si>
  <si>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</si>
  <si>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</si>
  <si>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</si>
  <si>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</si>
  <si>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</si>
  <si>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</si>
  <si>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</si>
  <si>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</si>
  <si>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</si>
  <si>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</si>
  <si>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</si>
  <si>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</si>
  <si>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</si>
  <si>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</si>
  <si>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</si>
  <si>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</si>
  <si>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</si>
  <si>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</si>
  <si>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</si>
  <si>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</si>
  <si>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</si>
  <si>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</si>
  <si>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</si>
  <si>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</si>
  <si>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</si>
  <si>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</si>
  <si>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</si>
  <si>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</si>
  <si>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</si>
  <si>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</si>
  <si>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</si>
  <si>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</si>
  <si>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</si>
  <si>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</si>
  <si>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</si>
  <si>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</si>
  <si>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</si>
  <si>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</si>
  <si>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</si>
  <si>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</si>
  <si>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</si>
  <si>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</si>
  <si>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</si>
  <si>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</si>
  <si>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</si>
  <si>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</si>
  <si>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</si>
  <si>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</si>
  <si>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</si>
  <si>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</si>
  <si>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</si>
  <si>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</si>
  <si>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</si>
  <si>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</si>
  <si>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</si>
  <si>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</si>
  <si>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</si>
  <si>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</si>
  <si>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</si>
  <si>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</si>
  <si>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</si>
  <si>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</si>
  <si>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</si>
  <si>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</si>
  <si>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</si>
  <si>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</si>
  <si>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</si>
  <si>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</si>
  <si>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</si>
  <si>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</si>
  <si>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</si>
  <si>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</si>
  <si>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</si>
  <si>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</si>
  <si>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</si>
  <si>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</si>
  <si>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</si>
  <si>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</si>
  <si>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</si>
  <si>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</si>
  <si>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</si>
  <si>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</si>
  <si>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</si>
  <si>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</si>
  <si>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</si>
  <si>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</si>
  <si>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</si>
  <si>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</si>
  <si>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</si>
  <si>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</si>
  <si>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</si>
  <si>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</si>
  <si>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</si>
  <si>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</si>
  <si>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</si>
  <si>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</si>
  <si>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</si>
  <si>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</si>
  <si>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</si>
  <si>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</si>
  <si>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</si>
  <si>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</si>
  <si>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</si>
  <si>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</si>
  <si>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</si>
  <si>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</si>
  <si>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</si>
  <si>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</si>
  <si>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</si>
  <si>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</si>
  <si>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</si>
  <si>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</si>
  <si>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</si>
  <si>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</si>
  <si>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</si>
  <si>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</si>
  <si>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</si>
  <si>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</si>
  <si>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</si>
  <si>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</si>
  <si>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</si>
  <si>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</si>
  <si>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</si>
  <si>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</si>
  <si>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</si>
  <si>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</si>
  <si>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</si>
  <si>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</si>
  <si>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</si>
  <si>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</si>
  <si>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</si>
  <si>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</si>
  <si>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</si>
  <si>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</si>
  <si>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</si>
  <si>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</si>
  <si>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</si>
  <si>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</si>
  <si>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</si>
  <si>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</si>
  <si>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</si>
  <si>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</si>
  <si>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</si>
  <si>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</si>
  <si>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</si>
  <si>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</si>
  <si>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</si>
  <si>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</si>
  <si>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</si>
  <si>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</si>
  <si>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</si>
  <si>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</si>
  <si>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</si>
  <si>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</si>
  <si>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</si>
  <si>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</si>
  <si>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</si>
  <si>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</si>
  <si>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</si>
  <si>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</si>
  <si>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</si>
  <si>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</si>
  <si>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</si>
  <si>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</si>
  <si>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</si>
  <si>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</si>
  <si>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</si>
  <si>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</si>
  <si>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</si>
  <si>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</si>
  <si>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</si>
  <si>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</si>
  <si>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</si>
  <si>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</si>
  <si>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</si>
  <si>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</si>
  <si>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</si>
  <si>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</si>
  <si>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</si>
  <si>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</si>
  <si>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</si>
  <si>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</si>
  <si>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</si>
  <si>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</si>
  <si>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</si>
  <si>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</si>
  <si>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</si>
  <si>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</si>
  <si>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</si>
  <si>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</si>
  <si>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</si>
  <si>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</si>
  <si>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</si>
  <si>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</si>
  <si>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</si>
  <si>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</si>
  <si>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</si>
  <si>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</si>
  <si>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</si>
  <si>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</si>
  <si>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</si>
  <si>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</si>
  <si>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</si>
  <si>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</si>
  <si>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</si>
  <si>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</si>
  <si>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</si>
  <si>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</si>
  <si>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</si>
  <si>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</si>
  <si>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</si>
  <si>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</si>
  <si>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</si>
  <si>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</si>
  <si>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</si>
  <si>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</si>
  <si>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</si>
  <si>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</si>
  <si>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</si>
  <si>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</si>
  <si>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</si>
  <si>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</si>
  <si>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</si>
  <si>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</si>
  <si>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</si>
  <si>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</si>
  <si>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</si>
  <si>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</si>
  <si>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</si>
  <si>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</si>
  <si>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</si>
  <si>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</si>
  <si>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</si>
  <si>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</si>
  <si>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</si>
  <si>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</si>
  <si>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</si>
  <si>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</si>
  <si>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</si>
  <si>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</si>
  <si>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</si>
  <si>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</si>
  <si>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</si>
  <si>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</si>
  <si>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</si>
  <si>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</si>
  <si>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</si>
  <si>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</si>
  <si>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</si>
  <si>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</si>
  <si>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</si>
  <si>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</si>
  <si>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</si>
  <si>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</si>
  <si>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</si>
  <si>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</si>
  <si>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</si>
  <si>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</si>
  <si>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</si>
  <si>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</si>
  <si>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</si>
  <si>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</si>
  <si>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</si>
  <si>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</si>
  <si>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</si>
  <si>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</si>
  <si>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</si>
  <si>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</si>
  <si>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</si>
  <si>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</si>
  <si>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</si>
  <si>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</si>
  <si>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</si>
  <si>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</si>
  <si>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</si>
  <si>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</si>
  <si>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</si>
  <si>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</si>
  <si>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</si>
  <si>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</si>
  <si>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</si>
  <si>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</si>
  <si>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</si>
  <si>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</si>
  <si>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</si>
  <si>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</si>
  <si>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</si>
  <si>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</si>
  <si>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</si>
  <si>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</si>
  <si>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</si>
  <si>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</si>
  <si>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</si>
  <si>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</si>
  <si>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</si>
  <si>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</si>
  <si>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</si>
  <si>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</si>
  <si>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</si>
  <si>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</si>
  <si>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</si>
  <si>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</si>
  <si>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</si>
  <si>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</si>
  <si>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</si>
  <si>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</si>
  <si>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</si>
  <si>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</si>
  <si>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</si>
  <si>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</si>
  <si>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</si>
  <si>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</si>
  <si>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</si>
  <si>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</si>
  <si>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</si>
  <si>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</si>
  <si>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</si>
  <si>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</si>
  <si>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</si>
  <si>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</si>
  <si>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</si>
  <si>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</si>
  <si>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</si>
  <si>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</si>
  <si>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</si>
  <si>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</si>
  <si>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</si>
  <si>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</si>
  <si>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</si>
  <si>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</si>
  <si>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</si>
  <si>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</si>
  <si>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</si>
  <si>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</si>
  <si>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</si>
  <si>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</si>
  <si>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</si>
  <si>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</si>
  <si>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</si>
  <si>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</si>
  <si>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</si>
  <si>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</si>
  <si>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</si>
  <si>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</si>
  <si>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</si>
  <si>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</si>
  <si>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</si>
  <si>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</si>
  <si>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</si>
  <si>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</si>
  <si>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</si>
  <si>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</si>
  <si>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</si>
  <si>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</si>
  <si>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</si>
  <si>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</si>
  <si>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</si>
  <si>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</si>
  <si>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</si>
  <si>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</si>
  <si>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</si>
  <si>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</si>
  <si>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</si>
  <si>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</si>
  <si>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</si>
  <si>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</si>
  <si>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</si>
  <si>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</si>
  <si>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</si>
  <si>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</si>
  <si>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</si>
  <si>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</si>
  <si>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</si>
  <si>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</si>
  <si>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</si>
  <si>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</si>
  <si>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</si>
  <si>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</si>
  <si>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</si>
  <si>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</si>
  <si>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</si>
  <si>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</si>
  <si>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</si>
  <si>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</si>
  <si>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</si>
  <si>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</si>
  <si>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</si>
  <si>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</si>
  <si>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</si>
  <si>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</si>
  <si>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</si>
  <si>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</si>
  <si>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</si>
  <si>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</si>
  <si>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</si>
  <si>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</si>
  <si>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</si>
  <si>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</si>
  <si>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</si>
  <si>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</si>
  <si>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</si>
  <si>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</si>
  <si>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</si>
  <si>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</si>
  <si>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</si>
  <si>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</si>
  <si>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</si>
  <si>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</si>
  <si>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</si>
  <si>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</si>
  <si>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</si>
  <si>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</si>
  <si>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</si>
  <si>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</si>
  <si>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</si>
  <si>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</si>
  <si>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</si>
  <si>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</si>
  <si>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</si>
  <si>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</si>
  <si>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</si>
  <si>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</si>
  <si>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</si>
  <si>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</si>
  <si>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</si>
  <si>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</si>
  <si>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</si>
  <si>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</si>
  <si>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</si>
  <si>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</si>
  <si>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</si>
  <si>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</si>
  <si>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</si>
  <si>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</si>
  <si>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</si>
  <si>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</si>
  <si>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</si>
  <si>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</si>
  <si>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</si>
  <si>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</si>
  <si>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</si>
  <si>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</si>
  <si>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</si>
  <si>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</si>
  <si>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</si>
  <si>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</si>
  <si>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</si>
  <si>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</si>
  <si>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</si>
  <si>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</si>
  <si>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</si>
  <si>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</si>
  <si>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</si>
  <si>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</si>
  <si>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</si>
  <si>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</si>
  <si>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</si>
  <si>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</si>
  <si>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</si>
  <si>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</si>
  <si>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</si>
  <si>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</si>
  <si>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</si>
  <si>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</si>
  <si>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</si>
  <si>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</si>
  <si>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</si>
  <si>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</si>
  <si>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</si>
  <si>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</si>
  <si>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</si>
  <si>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</si>
  <si>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</si>
  <si>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</si>
  <si>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</si>
  <si>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</si>
  <si>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</si>
  <si>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</si>
  <si>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</si>
  <si>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</si>
  <si>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</si>
  <si>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</si>
  <si>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</si>
  <si>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</si>
  <si>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</si>
  <si>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</si>
  <si>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</si>
  <si>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</si>
  <si>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</si>
  <si>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</si>
  <si>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</si>
  <si>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</si>
  <si>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</si>
  <si>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</si>
  <si>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</si>
  <si>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</si>
  <si>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</si>
  <si>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</si>
  <si>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</si>
  <si>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</si>
  <si>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</si>
  <si>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</si>
  <si>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</si>
  <si>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</si>
  <si>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</si>
  <si>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</si>
  <si>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</si>
  <si>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</si>
  <si>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</si>
  <si>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</si>
  <si>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</si>
  <si>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</si>
  <si>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</si>
  <si>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</si>
  <si>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</si>
  <si>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</si>
  <si>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</si>
  <si>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</si>
  <si>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</si>
  <si>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</si>
  <si>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</si>
  <si>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</si>
  <si>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</si>
  <si>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</si>
  <si>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</si>
  <si>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</si>
  <si>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</si>
  <si>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</si>
  <si>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</si>
  <si>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</si>
  <si>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</si>
  <si>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</si>
  <si>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</si>
  <si>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</si>
  <si>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</si>
  <si>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</si>
  <si>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</si>
  <si>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</si>
  <si>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</si>
  <si>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</si>
  <si>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</si>
  <si>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</si>
  <si>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</si>
  <si>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</si>
  <si>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</si>
  <si>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</si>
  <si>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</si>
  <si>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</si>
  <si>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</si>
  <si>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</si>
  <si>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</si>
  <si>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</si>
  <si>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</si>
  <si>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</si>
  <si>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</si>
  <si>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</si>
  <si>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</si>
  <si>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</si>
  <si>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</si>
  <si>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</si>
  <si>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</si>
  <si>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</si>
  <si>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</si>
  <si>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</si>
  <si>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</si>
  <si>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</si>
  <si>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</si>
  <si>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</si>
  <si>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</si>
  <si>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</si>
  <si>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</si>
  <si>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</si>
  <si>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</si>
  <si>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</si>
  <si>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</si>
  <si>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</si>
  <si>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</si>
  <si>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</si>
  <si>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</si>
  <si>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</si>
  <si>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</si>
  <si>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</si>
  <si>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</si>
  <si>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</si>
  <si>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</si>
  <si>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</si>
  <si>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</si>
  <si>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</si>
  <si>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</si>
  <si>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</si>
  <si>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</si>
  <si>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</si>
  <si>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</si>
  <si>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</si>
  <si>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</si>
  <si>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</si>
  <si>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</si>
  <si>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</si>
  <si>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</si>
  <si>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</si>
  <si>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</si>
  <si>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</si>
  <si>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</si>
  <si>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</si>
  <si>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</si>
  <si>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</si>
  <si>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</si>
  <si>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</si>
  <si>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</si>
  <si>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</si>
  <si>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</si>
  <si>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</si>
  <si>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</si>
  <si>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</si>
  <si>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</si>
  <si>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</si>
  <si>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</si>
  <si>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</si>
  <si>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</si>
  <si>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</si>
  <si>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</si>
  <si>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</si>
  <si>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</si>
  <si>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</si>
  <si>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</si>
  <si>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</si>
  <si>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</si>
  <si>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</si>
  <si>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</si>
  <si>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</si>
  <si>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</si>
  <si>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</si>
  <si>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</si>
  <si>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</si>
  <si>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</si>
  <si>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</si>
  <si>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</si>
  <si>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</si>
  <si>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</si>
  <si>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</si>
  <si>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</si>
  <si>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</si>
  <si>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</si>
  <si>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</si>
  <si>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</si>
  <si>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</si>
  <si>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</si>
  <si>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</si>
  <si>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</si>
  <si>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</si>
  <si>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</si>
  <si>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</si>
  <si>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</si>
  <si>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</si>
  <si>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</si>
  <si>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</si>
  <si>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</si>
  <si>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</si>
  <si>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</si>
  <si>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</si>
  <si>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</si>
  <si>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</si>
  <si>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</si>
  <si>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</si>
  <si>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</si>
  <si>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</si>
  <si>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</si>
  <si>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</si>
  <si>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</si>
  <si>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</si>
  <si>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</si>
  <si>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</si>
  <si>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</si>
  <si>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</si>
  <si>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</si>
  <si>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</si>
  <si>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</si>
  <si>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</si>
  <si>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</si>
  <si>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</si>
  <si>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</si>
  <si>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</si>
  <si>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</si>
  <si>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</si>
  <si>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</si>
  <si>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</si>
  <si>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</si>
  <si>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</si>
  <si>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</si>
  <si>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</si>
  <si>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</si>
  <si>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</si>
  <si>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</si>
  <si>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</si>
  <si>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</si>
  <si>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</si>
  <si>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</si>
  <si>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</si>
  <si>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</si>
  <si>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</si>
  <si>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</si>
  <si>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</si>
  <si>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</si>
  <si>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</si>
  <si>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</si>
  <si>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</si>
  <si>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</si>
  <si>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</si>
  <si>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</si>
  <si>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</si>
  <si>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</si>
  <si>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</si>
  <si>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</si>
  <si>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</si>
  <si>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</si>
  <si>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</si>
  <si>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</si>
  <si>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</si>
  <si>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</si>
  <si>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</si>
  <si>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</si>
  <si>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</si>
  <si>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</si>
  <si>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</si>
  <si>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</si>
  <si>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</si>
  <si>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</si>
  <si>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</si>
  <si>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</si>
  <si>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</si>
  <si>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</si>
  <si>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</si>
  <si>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</si>
  <si>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</si>
  <si>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</si>
  <si>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</si>
  <si>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</si>
  <si>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</si>
  <si>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</si>
  <si>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</si>
  <si>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</si>
  <si>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</si>
  <si>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</si>
  <si>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</si>
  <si>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</si>
  <si>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</si>
  <si>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</si>
  <si>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</si>
  <si>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</si>
  <si>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</si>
  <si>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</si>
  <si>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</si>
  <si>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</si>
  <si>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</si>
  <si>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</si>
  <si>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</si>
  <si>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</si>
  <si>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</si>
  <si>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</si>
  <si>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</si>
  <si>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</si>
  <si>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</si>
  <si>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</si>
  <si>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</si>
  <si>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</si>
  <si>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</si>
  <si>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</si>
  <si>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</si>
  <si>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</si>
  <si>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</si>
  <si>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</si>
  <si>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</si>
  <si>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</si>
  <si>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</si>
  <si>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</si>
  <si>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</si>
  <si>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</si>
  <si>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</si>
  <si>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</si>
  <si>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</si>
  <si>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</si>
  <si>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</si>
  <si>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</si>
  <si>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</si>
  <si>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</si>
  <si>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</si>
  <si>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</si>
  <si>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</si>
  <si>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</si>
  <si>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</si>
  <si>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</si>
  <si>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</si>
  <si>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</si>
  <si>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</si>
  <si>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</si>
  <si>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</si>
  <si>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</si>
  <si>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</si>
  <si>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</si>
  <si>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</si>
  <si>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</si>
  <si>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</si>
  <si>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</si>
  <si>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</si>
  <si>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</si>
  <si>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</si>
  <si>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</si>
  <si>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</si>
  <si>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</si>
  <si>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</si>
  <si>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</si>
  <si>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</si>
  <si>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</si>
  <si>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</si>
  <si>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</si>
  <si>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</si>
  <si>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</si>
  <si>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</si>
  <si>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</si>
  <si>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</si>
  <si>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</si>
  <si>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</si>
  <si>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</si>
  <si>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</si>
  <si>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</si>
  <si>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</si>
  <si>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</si>
  <si>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</si>
  <si>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</si>
  <si>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</si>
  <si>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</si>
  <si>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</si>
  <si>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</si>
  <si>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</si>
  <si>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</si>
  <si>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</si>
  <si>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</si>
  <si>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</si>
  <si>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</si>
  <si>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</si>
  <si>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</si>
  <si>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</si>
  <si>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</si>
  <si>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</si>
  <si>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</si>
  <si>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</si>
  <si>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</si>
  <si>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</si>
  <si>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</si>
  <si>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</si>
  <si>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</si>
  <si>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</si>
  <si>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</si>
  <si>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</si>
  <si>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</si>
  <si>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</si>
  <si>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</si>
  <si>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</si>
  <si>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</si>
  <si>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</si>
  <si>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</si>
  <si>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</si>
  <si>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</si>
  <si>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</si>
  <si>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</si>
  <si>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</si>
  <si>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</si>
  <si>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</si>
  <si>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</si>
  <si>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</si>
  <si>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</si>
  <si>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</si>
  <si>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</si>
  <si>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</si>
  <si>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</si>
  <si>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</si>
  <si>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</si>
  <si>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</si>
  <si>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</si>
  <si>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</si>
  <si>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</si>
  <si>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</si>
  <si>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</si>
  <si>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</si>
  <si>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</si>
  <si>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</si>
  <si>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</si>
  <si>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</si>
  <si>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</si>
  <si>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</si>
  <si>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</si>
  <si>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</si>
  <si>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</si>
  <si>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</si>
  <si>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</si>
  <si>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</si>
  <si>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</si>
  <si>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</si>
  <si>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</si>
  <si>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</si>
  <si>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</si>
  <si>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</si>
  <si>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</si>
  <si>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</si>
  <si>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</si>
  <si>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</si>
  <si>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</si>
  <si>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</si>
  <si>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</si>
  <si>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</si>
  <si>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</si>
  <si>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</si>
  <si>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</si>
  <si>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</si>
  <si>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</si>
  <si>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</si>
  <si>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</si>
  <si>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</si>
  <si>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</si>
  <si>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</si>
  <si>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</si>
  <si>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</si>
  <si>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</si>
  <si>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</si>
  <si>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</si>
  <si>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</si>
  <si>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</si>
  <si>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</si>
  <si>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</si>
  <si>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</si>
  <si>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</si>
  <si>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</si>
  <si>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</si>
  <si>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</si>
  <si>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</si>
  <si>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</si>
  <si>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</si>
  <si>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</si>
  <si>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</si>
  <si>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</si>
  <si>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</si>
  <si>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</si>
  <si>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</si>
  <si>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</si>
  <si>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</si>
  <si>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</si>
  <si>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</si>
  <si>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</si>
  <si>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</si>
  <si>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</si>
  <si>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</si>
  <si>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</si>
  <si>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</si>
  <si>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</si>
  <si>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</si>
  <si>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</si>
  <si>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</si>
  <si>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</si>
  <si>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</si>
  <si>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</si>
  <si>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</si>
  <si>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</si>
  <si>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</si>
  <si>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</si>
  <si>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</si>
  <si>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</si>
  <si>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</si>
  <si>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</si>
  <si>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</si>
  <si>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</si>
  <si>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</si>
  <si>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</si>
  <si>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</si>
  <si>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</si>
  <si>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</si>
  <si>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</si>
  <si>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</si>
  <si>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</si>
  <si>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</si>
  <si>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</si>
  <si>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</si>
  <si>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</si>
  <si>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</si>
  <si>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</si>
  <si>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</si>
  <si>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</si>
  <si>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</si>
  <si>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</si>
  <si>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</si>
  <si>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</si>
  <si>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</si>
  <si>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</si>
  <si>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</si>
  <si>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</si>
  <si>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</si>
  <si>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</si>
  <si>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</si>
  <si>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</si>
  <si>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</si>
  <si>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</si>
  <si>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</si>
  <si>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</si>
  <si>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</si>
  <si>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</si>
  <si>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</si>
  <si>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</si>
  <si>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</si>
  <si>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</si>
  <si>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</si>
  <si>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</si>
  <si>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</si>
  <si>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</si>
  <si>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</si>
  <si>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</si>
  <si>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</si>
  <si>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</si>
  <si>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</si>
  <si>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</si>
  <si>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</si>
  <si>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</si>
  <si>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</si>
  <si>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</si>
  <si>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</si>
  <si>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</si>
  <si>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</si>
  <si>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</si>
  <si>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</si>
  <si>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</si>
  <si>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</si>
  <si>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</si>
  <si>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</si>
  <si>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</si>
  <si>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</si>
  <si>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</si>
  <si>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</si>
  <si>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</si>
  <si>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</si>
  <si>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</si>
  <si>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</si>
  <si>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</si>
  <si>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</si>
  <si>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</si>
  <si>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</si>
  <si>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</si>
  <si>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</si>
  <si>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</si>
  <si>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</si>
  <si>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</si>
  <si>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</si>
  <si>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</si>
  <si>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</si>
  <si>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</si>
  <si>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</si>
  <si>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</si>
  <si>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</si>
  <si>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</si>
  <si>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</si>
  <si>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</si>
  <si>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</si>
  <si>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</si>
  <si>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</si>
  <si>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</si>
  <si>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</si>
  <si>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</si>
  <si>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</si>
  <si>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</si>
  <si>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</si>
  <si>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</si>
  <si>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</si>
  <si>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</si>
  <si>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</si>
  <si>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</si>
  <si>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</si>
  <si>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</si>
  <si>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</si>
  <si>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</si>
  <si>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</si>
  <si>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</si>
  <si>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</si>
  <si>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</si>
  <si>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</si>
  <si>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</si>
  <si>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</si>
  <si>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</si>
  <si>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</si>
  <si>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</si>
  <si>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</si>
  <si>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</si>
  <si>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</si>
  <si>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</si>
  <si>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</si>
  <si>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</si>
  <si>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</si>
  <si>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</si>
  <si>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</si>
  <si>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</si>
  <si>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</si>
  <si>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</si>
  <si>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</si>
  <si>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</si>
  <si>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</si>
  <si>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</si>
  <si>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</si>
  <si>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</si>
  <si>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</si>
  <si>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</si>
  <si>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</si>
  <si>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</si>
  <si>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</si>
  <si>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</si>
  <si>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</si>
  <si>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</si>
  <si>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</si>
  <si>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</si>
  <si>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</si>
  <si>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</si>
  <si>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</si>
  <si>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</si>
  <si>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</si>
  <si>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</si>
  <si>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</si>
  <si>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</si>
  <si>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</si>
  <si>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</si>
  <si>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</si>
  <si>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</si>
  <si>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</si>
  <si>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</si>
  <si>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</si>
  <si>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</si>
  <si>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</si>
  <si>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</si>
  <si>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</si>
  <si>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</si>
  <si>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</si>
  <si>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</si>
  <si>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</si>
  <si>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</si>
  <si>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</si>
  <si>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</si>
  <si>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</si>
  <si>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</si>
  <si>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</si>
  <si>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</si>
  <si>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</si>
  <si>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</si>
  <si>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</si>
  <si>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</si>
  <si>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</si>
  <si>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</si>
  <si>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</si>
  <si>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</si>
  <si>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</si>
  <si>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</si>
  <si>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</si>
  <si>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</si>
  <si>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</si>
  <si>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</si>
  <si>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</si>
  <si>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</si>
  <si>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</si>
  <si>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</si>
  <si>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</si>
  <si>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</si>
  <si>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</si>
  <si>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</si>
  <si>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</si>
  <si>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</si>
  <si>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</si>
  <si>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</si>
  <si>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</si>
  <si>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</si>
  <si>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</si>
  <si>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</si>
  <si>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</si>
  <si>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</si>
  <si>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</si>
  <si>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</si>
  <si>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</si>
  <si>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</si>
  <si>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</si>
  <si>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</si>
  <si>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</si>
  <si>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</si>
  <si>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</si>
  <si>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</si>
  <si>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</si>
  <si>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</si>
  <si>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</si>
  <si>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</si>
  <si>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</si>
  <si>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</si>
  <si>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</si>
  <si>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</si>
  <si>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</si>
  <si>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</si>
  <si>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</si>
  <si>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</si>
  <si>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</si>
  <si>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</si>
  <si>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</si>
  <si>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</si>
  <si>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</si>
  <si>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</si>
  <si>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</si>
  <si>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</si>
  <si>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</si>
  <si>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</si>
  <si>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</si>
  <si>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</si>
  <si>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</si>
  <si>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</si>
  <si>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</si>
  <si>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</si>
  <si>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</si>
  <si>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</si>
  <si>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</si>
  <si>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</si>
  <si>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</si>
  <si>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</si>
  <si>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</si>
  <si>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</si>
  <si>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</si>
  <si>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</si>
  <si>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</si>
  <si>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</si>
  <si>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</si>
  <si>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</si>
  <si>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</si>
  <si>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</si>
  <si>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</si>
  <si>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</si>
  <si>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</si>
  <si>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</si>
  <si>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</si>
  <si>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</si>
  <si>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</si>
  <si>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</si>
  <si>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</si>
  <si>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</si>
  <si>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</si>
  <si>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</si>
  <si>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</si>
  <si>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</si>
  <si>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</si>
  <si>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</si>
  <si>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</si>
  <si>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</si>
  <si>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</si>
  <si>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</si>
  <si>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</si>
  <si>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</si>
  <si>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</si>
  <si>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</si>
  <si>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</si>
  <si>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</si>
  <si>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</si>
  <si>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</si>
  <si>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</si>
  <si>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</si>
  <si>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</si>
  <si>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</si>
  <si>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</si>
  <si>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</si>
  <si>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</si>
  <si>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</si>
  <si>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</si>
  <si>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</si>
  <si>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</si>
  <si>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</si>
  <si>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</si>
  <si>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</si>
  <si>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</si>
  <si>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</si>
  <si>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</si>
  <si>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</si>
  <si>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</si>
  <si>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</si>
  <si>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</si>
  <si>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</si>
  <si>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</si>
  <si>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</si>
  <si>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</si>
  <si>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</si>
  <si>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</si>
  <si>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</si>
  <si>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</si>
  <si>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</si>
  <si>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</si>
  <si>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</si>
  <si>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</si>
  <si>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</si>
  <si>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</si>
  <si>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</si>
  <si>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</si>
  <si>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</si>
  <si>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</si>
  <si>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</si>
  <si>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</si>
  <si>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</si>
  <si>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</si>
  <si>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</si>
  <si>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</si>
  <si>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</si>
  <si>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</si>
  <si>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</si>
  <si>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</si>
  <si>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</si>
  <si>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</si>
  <si>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</si>
  <si>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</si>
  <si>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</si>
  <si>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</si>
  <si>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</si>
  <si>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</si>
  <si>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</si>
  <si>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</si>
  <si>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</si>
  <si>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</si>
  <si>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</si>
  <si>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</si>
  <si>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</si>
  <si>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</si>
  <si>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</si>
  <si>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</si>
  <si>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</si>
  <si>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</si>
  <si>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</si>
  <si>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</si>
  <si>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</si>
  <si>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</si>
  <si>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</si>
  <si>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</si>
  <si>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</si>
  <si>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</si>
  <si>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</si>
  <si>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</si>
  <si>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</si>
  <si>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</si>
  <si>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</si>
  <si>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</si>
  <si>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</si>
  <si>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</si>
  <si>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</si>
  <si>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</si>
  <si>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</si>
  <si>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</si>
  <si>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</si>
  <si>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</si>
  <si>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</si>
  <si>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</si>
  <si>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</si>
  <si>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</si>
  <si>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</si>
  <si>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</si>
  <si>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</si>
  <si>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</si>
  <si>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</si>
  <si>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</si>
  <si>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</si>
  <si>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</si>
  <si>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</si>
  <si>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</si>
  <si>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</si>
  <si>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</si>
  <si>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</si>
  <si>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</si>
  <si>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</si>
  <si>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</si>
  <si>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</si>
  <si>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</si>
  <si>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</si>
  <si>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</si>
  <si>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</si>
  <si>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</si>
  <si>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</si>
  <si>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</si>
  <si>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</si>
  <si>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</si>
  <si>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</si>
  <si>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</si>
  <si>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</si>
  <si>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</si>
  <si>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</si>
  <si>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</si>
  <si>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</si>
  <si>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</si>
  <si>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</si>
  <si>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</si>
  <si>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</si>
  <si>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</si>
  <si>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</si>
  <si>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</si>
  <si>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</si>
  <si>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</si>
  <si>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</si>
  <si>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</si>
  <si>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</si>
  <si>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</si>
  <si>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</si>
  <si>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</si>
  <si>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</si>
  <si>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</si>
  <si>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</si>
  <si>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</si>
  <si>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</si>
  <si>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</si>
  <si>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</si>
  <si>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</si>
  <si>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</si>
  <si>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</si>
  <si>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</si>
  <si>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</si>
  <si>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</si>
  <si>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</si>
  <si>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</si>
  <si>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</si>
  <si>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</si>
  <si>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</si>
  <si>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</si>
  <si>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</si>
  <si>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</si>
  <si>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</si>
  <si>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</si>
  <si>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</si>
  <si>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</si>
  <si>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</si>
  <si>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</si>
  <si>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</si>
  <si>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</si>
  <si>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</si>
  <si>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</si>
  <si>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</si>
  <si>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</si>
  <si>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</si>
  <si>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</si>
  <si>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</si>
  <si>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</si>
  <si>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</si>
  <si>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</si>
  <si>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</si>
  <si>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</si>
  <si>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</si>
  <si>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</si>
  <si>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</si>
  <si>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</si>
  <si>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</si>
  <si>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</si>
  <si>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</si>
  <si>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</si>
  <si>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</si>
  <si>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</si>
  <si>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</si>
  <si>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</si>
  <si>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</si>
  <si>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</si>
  <si>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</si>
  <si>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</si>
  <si>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</si>
  <si>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</si>
  <si>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</si>
  <si>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</si>
  <si>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</si>
  <si>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</si>
  <si>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</si>
  <si>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</si>
  <si>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</si>
  <si>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</si>
  <si>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</si>
  <si>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</si>
  <si>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</si>
  <si>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</si>
  <si>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</si>
  <si>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</si>
  <si>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</si>
  <si>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</si>
  <si>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</si>
  <si>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</si>
  <si>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</si>
  <si>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</si>
  <si>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</si>
  <si>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</si>
  <si>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</si>
  <si>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</si>
  <si>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</si>
  <si>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</si>
  <si>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</si>
  <si>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</si>
  <si>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</si>
  <si>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</si>
  <si>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</si>
  <si>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</si>
  <si>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</si>
  <si>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</si>
  <si>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</si>
  <si>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</si>
  <si>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</si>
  <si>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</si>
  <si>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</si>
  <si>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</si>
  <si>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</si>
  <si>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</si>
  <si>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</si>
  <si>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</si>
  <si>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</si>
  <si>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</si>
  <si>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</si>
  <si>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</si>
  <si>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</si>
  <si>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</si>
  <si>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</si>
  <si>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</si>
  <si>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</si>
  <si>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</si>
  <si>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</si>
  <si>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</si>
  <si>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</si>
  <si>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</si>
  <si>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</si>
  <si>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</si>
  <si>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</si>
  <si>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</si>
  <si>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</si>
  <si>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</si>
  <si>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</si>
  <si>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</si>
  <si>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</si>
  <si>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</si>
  <si>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</si>
  <si>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</si>
  <si>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</si>
  <si>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</si>
  <si>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</si>
  <si>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</si>
  <si>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</si>
  <si>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</si>
  <si>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</si>
  <si>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</si>
  <si>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</si>
  <si>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</si>
  <si>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</si>
  <si>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</si>
  <si>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</si>
  <si>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</si>
  <si>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</si>
  <si>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</si>
  <si>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</si>
  <si>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</si>
  <si>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</si>
  <si>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</si>
  <si>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</si>
  <si>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</si>
  <si>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</si>
  <si>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</si>
  <si>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</si>
  <si>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</si>
  <si>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</si>
  <si>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</si>
  <si>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</si>
  <si>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</si>
  <si>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</si>
  <si>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</si>
  <si>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</si>
  <si>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</si>
  <si>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</si>
  <si>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</si>
  <si>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</si>
  <si>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</si>
  <si>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</si>
  <si>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</si>
  <si>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</si>
  <si>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</si>
  <si>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</si>
  <si>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</si>
  <si>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</si>
  <si>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</si>
  <si>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</si>
  <si>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</si>
  <si>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</si>
  <si>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</si>
  <si>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</si>
  <si>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</si>
  <si>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</si>
  <si>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</si>
  <si>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</si>
  <si>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</si>
  <si>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</si>
  <si>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</si>
  <si>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</si>
  <si>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</si>
  <si>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</si>
  <si>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</si>
  <si>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</si>
  <si>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</si>
  <si>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</si>
  <si>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</si>
  <si>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</si>
  <si>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</si>
  <si>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</si>
  <si>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</si>
  <si>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</si>
  <si>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</si>
  <si>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</si>
  <si>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</si>
  <si>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</si>
  <si>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</si>
  <si>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</si>
  <si>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</si>
  <si>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</si>
  <si>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</si>
  <si>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</si>
  <si>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</si>
  <si>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</si>
  <si>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</si>
  <si>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</si>
  <si>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</si>
  <si>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</si>
  <si>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</si>
  <si>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</si>
  <si>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</si>
  <si>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</si>
  <si>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</si>
  <si>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</si>
  <si>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</si>
  <si>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</si>
  <si>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</si>
  <si>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</si>
  <si>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</si>
  <si>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</si>
  <si>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</si>
  <si>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</si>
  <si>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</si>
  <si>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</si>
  <si>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</si>
  <si>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</si>
  <si>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</si>
  <si>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</si>
  <si>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</si>
  <si>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</si>
  <si>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</si>
  <si>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</si>
  <si>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</si>
  <si>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</si>
  <si>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</si>
  <si>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</si>
  <si>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</si>
  <si>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</si>
  <si>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</si>
  <si>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</si>
  <si>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</si>
  <si>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</si>
  <si>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</si>
  <si>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</si>
  <si>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</si>
  <si>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</si>
  <si>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</si>
  <si>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</si>
  <si>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</si>
  <si>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</si>
  <si>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</si>
  <si>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</si>
  <si>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</si>
  <si>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</si>
  <si>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</si>
  <si>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</si>
  <si>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</si>
  <si>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</si>
  <si>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</si>
  <si>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</si>
  <si>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</si>
  <si>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</si>
  <si>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</si>
  <si>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</si>
  <si>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</si>
  <si>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</si>
  <si>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</si>
  <si>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</si>
  <si>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</si>
  <si>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</si>
  <si>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</si>
  <si>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</si>
  <si>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</si>
  <si>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</si>
  <si>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</si>
  <si>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</si>
  <si>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</si>
  <si>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</si>
  <si>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</si>
  <si>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</si>
  <si>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</si>
  <si>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</si>
  <si>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</si>
  <si>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</si>
  <si>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</si>
  <si>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</si>
  <si>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</si>
  <si>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</si>
  <si>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</si>
  <si>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</si>
  <si>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</si>
  <si>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</si>
  <si>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</si>
  <si>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</si>
  <si>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</si>
  <si>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</si>
  <si>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</si>
  <si>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</si>
  <si>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</si>
  <si>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</si>
  <si>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</si>
  <si>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</si>
  <si>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</si>
  <si>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</si>
  <si>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</si>
  <si>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</si>
  <si>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</si>
  <si>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</si>
  <si>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</si>
  <si>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</si>
  <si>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</si>
  <si>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</si>
  <si>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</si>
  <si>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</si>
  <si>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</si>
  <si>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</si>
  <si>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</si>
  <si>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</si>
  <si>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</si>
  <si>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</si>
  <si>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</si>
  <si>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</si>
  <si>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</si>
  <si>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</si>
  <si>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</si>
  <si>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</si>
  <si>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</si>
  <si>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</si>
  <si>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</si>
  <si>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</si>
  <si>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</si>
  <si>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</si>
  <si>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</si>
  <si>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</si>
  <si>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</si>
  <si>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</si>
  <si>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</si>
  <si>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</si>
  <si>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</si>
  <si>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</si>
  <si>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</si>
  <si>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</si>
  <si>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</si>
  <si>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</si>
  <si>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</si>
  <si>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</si>
  <si>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</si>
  <si>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</si>
  <si>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</si>
  <si>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</si>
  <si>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</si>
  <si>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</si>
  <si>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</si>
  <si>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</si>
  <si>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</si>
  <si>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</si>
  <si>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</si>
  <si>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</si>
  <si>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</si>
  <si>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</si>
  <si>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</si>
  <si>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</si>
  <si>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</si>
  <si>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</si>
  <si>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</si>
  <si>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</si>
  <si>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</si>
  <si>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</si>
  <si>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</si>
  <si>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</si>
  <si>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</si>
  <si>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</si>
  <si>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</si>
  <si>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</si>
  <si>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</si>
  <si>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</si>
  <si>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</si>
  <si>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</si>
  <si>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</si>
  <si>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</si>
  <si>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</si>
  <si>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</si>
  <si>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</si>
  <si>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</si>
  <si>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</si>
  <si>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</si>
  <si>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</si>
  <si>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</si>
  <si>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</si>
  <si>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</si>
  <si>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</si>
  <si>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</si>
  <si>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</si>
  <si>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</si>
  <si>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</si>
  <si>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</si>
  <si>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</si>
  <si>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</si>
  <si>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</si>
  <si>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</si>
  <si>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</si>
  <si>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</si>
  <si>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</si>
  <si>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</si>
  <si>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</si>
  <si>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</si>
  <si>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</si>
  <si>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</si>
  <si>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</si>
  <si>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</si>
  <si>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</si>
  <si>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</si>
  <si>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</si>
  <si>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</si>
  <si>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</si>
  <si>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</si>
  <si>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</si>
  <si>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</si>
  <si>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</si>
  <si>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</si>
  <si>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</si>
  <si>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</si>
  <si>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</si>
  <si>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</si>
  <si>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</si>
  <si>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</si>
  <si>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</si>
  <si>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</si>
  <si>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</si>
  <si>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</si>
  <si>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</si>
  <si>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</si>
  <si>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</si>
  <si>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</si>
  <si>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</si>
  <si>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</si>
  <si>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</si>
  <si>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</si>
  <si>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</si>
  <si>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</si>
  <si>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</si>
  <si>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</si>
  <si>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</si>
  <si>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</si>
  <si>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</si>
  <si>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</si>
  <si>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</si>
  <si>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</si>
  <si>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</si>
  <si>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</si>
  <si>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</si>
  <si>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</si>
  <si>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</si>
  <si>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</si>
  <si>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</si>
  <si>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</si>
  <si>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</si>
  <si>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</si>
  <si>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</si>
  <si>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</si>
  <si>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</si>
  <si>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</si>
  <si>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</si>
  <si>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</si>
  <si>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</si>
  <si>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</si>
  <si>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</si>
  <si>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</si>
  <si>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</si>
  <si>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</si>
  <si>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</si>
  <si>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</si>
  <si>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</si>
  <si>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</si>
  <si>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</si>
  <si>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</si>
  <si>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</si>
  <si>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</si>
  <si>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</si>
  <si>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</si>
  <si>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</si>
  <si>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</si>
  <si>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</si>
  <si>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</si>
  <si>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</si>
  <si>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</si>
  <si>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</si>
  <si>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</si>
  <si>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</si>
  <si>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</si>
  <si>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</si>
  <si>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</si>
  <si>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</si>
  <si>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</si>
  <si>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</si>
  <si>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</si>
  <si>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</si>
  <si>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</si>
  <si>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</si>
  <si>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</si>
  <si>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</si>
  <si>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</si>
  <si>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</si>
  <si>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</si>
  <si>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</si>
  <si>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</si>
  <si>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</si>
  <si>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</si>
  <si>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</si>
  <si>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</si>
  <si>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</si>
  <si>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</si>
  <si>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</si>
  <si>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</si>
  <si>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</si>
  <si>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</si>
  <si>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</si>
  <si>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</si>
  <si>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</si>
  <si>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</si>
  <si>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</si>
  <si>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</si>
  <si>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</si>
  <si>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</si>
  <si>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</si>
  <si>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</si>
  <si>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</si>
  <si>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</si>
  <si>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</si>
  <si>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</si>
  <si>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</si>
  <si>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</si>
  <si>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</si>
  <si>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</si>
  <si>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</si>
  <si>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</si>
  <si>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</si>
  <si>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</si>
  <si>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</si>
  <si>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</si>
  <si>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</si>
  <si>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</si>
  <si>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</si>
  <si>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</si>
  <si>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</si>
  <si>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</si>
  <si>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</si>
  <si>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</si>
  <si>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</si>
  <si>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</si>
  <si>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</si>
  <si>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</si>
  <si>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</si>
  <si>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</si>
  <si>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</si>
  <si>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</si>
  <si>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</si>
  <si>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</si>
  <si>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</si>
  <si>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</si>
  <si>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</si>
  <si>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</si>
  <si>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</si>
  <si>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</si>
  <si>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</si>
  <si>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</si>
  <si>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</si>
  <si>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</si>
  <si>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</si>
  <si>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</si>
  <si>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</si>
  <si>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</si>
  <si>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</si>
  <si>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</si>
  <si>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</si>
  <si>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</si>
  <si>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</si>
  <si>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</si>
  <si>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</si>
  <si>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</si>
  <si>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</si>
  <si>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</si>
  <si>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</si>
  <si>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</si>
  <si>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</si>
  <si>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</si>
  <si>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</si>
  <si>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</si>
  <si>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</si>
  <si>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</si>
  <si>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</si>
  <si>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</si>
  <si>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</si>
  <si>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</si>
  <si>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</si>
  <si>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</si>
  <si>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</si>
  <si>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</si>
  <si>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</si>
  <si>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</si>
  <si>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</si>
  <si>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</si>
  <si>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</si>
  <si>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</si>
  <si>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</si>
  <si>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</si>
  <si>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</si>
  <si>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</si>
  <si>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</si>
  <si>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</si>
  <si>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</si>
  <si>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</si>
  <si>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</si>
  <si>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</si>
  <si>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</si>
  <si>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</si>
  <si>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</si>
  <si>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</si>
  <si>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</si>
  <si>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</si>
  <si>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</si>
  <si>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</si>
  <si>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</si>
  <si>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</si>
  <si>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</si>
  <si>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</si>
  <si>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</si>
  <si>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</si>
  <si>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</si>
  <si>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</si>
  <si>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</si>
  <si>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</si>
  <si>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</si>
  <si>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</si>
  <si>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</si>
  <si>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</si>
  <si>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</si>
  <si>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</si>
  <si>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</si>
  <si>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</si>
  <si>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</si>
  <si>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</si>
  <si>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</si>
  <si>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</si>
  <si>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</si>
  <si>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</si>
  <si>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</si>
  <si>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</si>
  <si>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</si>
  <si>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</si>
  <si>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</si>
  <si>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</si>
  <si>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</si>
  <si>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</si>
  <si>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</si>
  <si>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</si>
  <si>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</si>
  <si>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</si>
  <si>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</si>
  <si>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</si>
  <si>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</si>
  <si>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</si>
  <si>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</si>
  <si>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</si>
  <si>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</si>
  <si>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</si>
  <si>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</si>
  <si>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</si>
  <si>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</si>
  <si>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</si>
  <si>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</si>
  <si>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</si>
  <si>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</si>
  <si>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</si>
  <si>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</si>
  <si>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</si>
  <si>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</si>
  <si>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</si>
  <si>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</si>
  <si>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</si>
  <si>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</si>
  <si>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</si>
  <si>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</si>
  <si>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</si>
  <si>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</si>
  <si>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</si>
  <si>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</si>
  <si>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</si>
  <si>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</si>
  <si>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</si>
  <si>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</si>
  <si>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</si>
  <si>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</si>
  <si>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</si>
  <si>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</si>
  <si>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</si>
  <si>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</si>
  <si>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</si>
  <si>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</si>
  <si>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</si>
  <si>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</si>
  <si>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</si>
  <si>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</si>
  <si>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</si>
  <si>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</si>
  <si>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</si>
  <si>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</si>
  <si>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</si>
  <si>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</si>
  <si>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</si>
  <si>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</si>
  <si>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</si>
  <si>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</si>
  <si>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</si>
  <si>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</si>
  <si>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</si>
  <si>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</si>
  <si>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</si>
  <si>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</si>
  <si>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</si>
  <si>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</si>
  <si>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</si>
  <si>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</si>
  <si>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</si>
  <si>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</si>
  <si>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</si>
  <si>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</si>
  <si>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</si>
  <si>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</si>
  <si>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</si>
  <si>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</si>
  <si>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</si>
  <si>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</si>
  <si>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</si>
  <si>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</si>
  <si>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</si>
  <si>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</si>
  <si>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</si>
  <si>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</si>
  <si>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</si>
  <si>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</si>
  <si>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</si>
  <si>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</si>
  <si>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</si>
  <si>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</si>
  <si>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</si>
  <si>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</si>
  <si>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</si>
  <si>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</si>
  <si>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</si>
  <si>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</si>
  <si>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</si>
  <si>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</si>
  <si>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</si>
  <si>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</si>
  <si>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</si>
  <si>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</si>
  <si>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</si>
  <si>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</si>
  <si>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</si>
  <si>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</si>
  <si>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</si>
  <si>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</si>
  <si>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</si>
  <si>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</si>
  <si>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</si>
  <si>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</si>
  <si>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</si>
  <si>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</si>
  <si>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</si>
  <si>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</si>
  <si>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</si>
  <si>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</si>
  <si>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</si>
  <si>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</si>
  <si>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</si>
  <si>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</si>
  <si>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</si>
  <si>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</si>
  <si>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</si>
  <si>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</si>
  <si>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</si>
  <si>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</si>
  <si>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</si>
  <si>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</si>
  <si>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</si>
  <si>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</si>
  <si>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</si>
  <si>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</si>
  <si>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</si>
  <si>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</si>
  <si>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</si>
  <si>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</si>
  <si>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</si>
  <si>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</si>
  <si>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</si>
  <si>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</si>
  <si>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</si>
  <si>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</si>
  <si>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</si>
  <si>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</si>
  <si>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</si>
  <si>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</si>
  <si>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</si>
  <si>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</si>
  <si>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</si>
  <si>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</si>
  <si>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</si>
  <si>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</si>
  <si>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</si>
  <si>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</si>
  <si>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</si>
  <si>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</si>
  <si>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</si>
  <si>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</si>
  <si>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</si>
  <si>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</si>
  <si>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</si>
  <si>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</si>
  <si>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</si>
  <si>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</si>
  <si>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</si>
  <si>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</si>
  <si>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</si>
  <si>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</si>
  <si>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</si>
  <si>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</si>
  <si>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</si>
  <si>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</si>
  <si>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</si>
  <si>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</si>
  <si>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</si>
  <si>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</si>
  <si>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</si>
  <si>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</si>
  <si>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</si>
  <si>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</si>
  <si>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</si>
  <si>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</si>
  <si>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</si>
  <si>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</si>
  <si>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</si>
  <si>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</si>
  <si>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</si>
  <si>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</si>
  <si>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</si>
  <si>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</si>
  <si>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</si>
  <si>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</si>
  <si>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</si>
  <si>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</si>
  <si>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</si>
  <si>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</si>
  <si>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</si>
  <si>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</si>
  <si>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</si>
  <si>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</si>
  <si>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</si>
  <si>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</si>
  <si>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</si>
  <si>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</si>
  <si>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</si>
  <si>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</si>
  <si>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</si>
  <si>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</si>
  <si>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</si>
  <si>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</si>
  <si>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</si>
  <si>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</si>
  <si>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</si>
  <si>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</si>
  <si>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</si>
  <si>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</si>
  <si>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</si>
  <si>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</si>
  <si>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</si>
  <si>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</si>
  <si>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</si>
  <si>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</si>
  <si>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</si>
  <si>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</si>
  <si>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</si>
  <si>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</si>
  <si>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</si>
  <si>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</si>
  <si>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</si>
  <si>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</si>
  <si>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</si>
  <si>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</si>
  <si>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</si>
  <si>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</si>
  <si>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</si>
  <si>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</si>
  <si>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</si>
  <si>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</si>
  <si>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</si>
  <si>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</si>
  <si>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</si>
  <si>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</si>
  <si>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</si>
  <si>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</si>
  <si>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</si>
  <si>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</si>
  <si>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</si>
  <si>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</si>
  <si>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</si>
  <si>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</si>
  <si>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</si>
  <si>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</si>
  <si>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</si>
  <si>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</si>
  <si>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</si>
  <si>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</si>
  <si>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</si>
  <si>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</si>
  <si>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</si>
  <si>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</si>
  <si>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</si>
  <si>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</si>
  <si>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</si>
  <si>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</si>
  <si>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</si>
  <si>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</si>
  <si>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</si>
  <si>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</si>
  <si>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</si>
  <si>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</si>
  <si>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</si>
  <si>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</si>
  <si>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</si>
  <si>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</si>
  <si>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</si>
  <si>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</si>
  <si>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</si>
  <si>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</si>
  <si>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</si>
  <si>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</si>
  <si>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</si>
  <si>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</si>
  <si>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</si>
  <si>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</si>
  <si>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</si>
  <si>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</si>
  <si>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</si>
  <si>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</si>
  <si>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</si>
  <si>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</si>
  <si>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</si>
  <si>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</si>
  <si>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</si>
  <si>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</si>
  <si>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</si>
  <si>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</si>
  <si>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</si>
  <si>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</si>
  <si>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</si>
  <si>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</si>
  <si>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</si>
  <si>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</si>
  <si>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</si>
  <si>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</si>
  <si>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</si>
  <si>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</si>
  <si>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</si>
  <si>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</si>
  <si>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</si>
  <si>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</si>
  <si>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</si>
  <si>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</si>
  <si>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</si>
  <si>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</si>
  <si>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</si>
  <si>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</si>
  <si>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</si>
  <si>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</si>
  <si>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</si>
  <si>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</si>
  <si>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</si>
  <si>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</si>
  <si>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</si>
  <si>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</si>
  <si>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</si>
  <si>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</si>
  <si>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</si>
  <si>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</si>
  <si>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</si>
  <si>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</si>
  <si>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</si>
  <si>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</si>
  <si>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</si>
  <si>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</si>
  <si>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</si>
  <si>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</si>
  <si>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</si>
  <si>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</si>
  <si>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</si>
  <si>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</si>
  <si>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</si>
  <si>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</si>
  <si>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</si>
  <si>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</si>
  <si>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</si>
  <si>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</si>
  <si>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</si>
  <si>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</si>
  <si>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</si>
  <si>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</si>
  <si>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</si>
  <si>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</si>
  <si>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</si>
  <si>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</si>
  <si>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</si>
  <si>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</si>
  <si>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</si>
  <si>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</si>
  <si>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</si>
  <si>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</si>
  <si>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</si>
  <si>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</si>
  <si>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</si>
  <si>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</si>
  <si>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</si>
  <si>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</si>
  <si>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</si>
  <si>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</si>
  <si>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</si>
  <si>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</si>
  <si>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</si>
  <si>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</si>
  <si>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</si>
  <si>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</si>
  <si>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</si>
  <si>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</si>
  <si>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</si>
  <si>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</si>
  <si>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</si>
  <si>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</si>
  <si>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</si>
  <si>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</si>
  <si>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</si>
  <si>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</si>
  <si>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</si>
  <si>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</si>
  <si>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</si>
  <si>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</si>
  <si>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</si>
  <si>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</si>
  <si>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</si>
  <si>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</si>
  <si>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</si>
  <si>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</si>
  <si>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</si>
  <si>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</si>
  <si>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</si>
  <si>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</si>
  <si>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</si>
  <si>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</si>
  <si>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</si>
  <si>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</si>
  <si>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</si>
  <si>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</si>
  <si>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</si>
  <si>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</si>
  <si>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</si>
  <si>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</si>
  <si>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</si>
  <si>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</si>
  <si>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</si>
  <si>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</si>
  <si>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</si>
  <si>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</si>
  <si>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</si>
  <si>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</si>
  <si>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</si>
  <si>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</si>
  <si>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</si>
  <si>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</si>
  <si>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</si>
  <si>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</si>
  <si>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</si>
  <si>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</si>
  <si>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</si>
  <si>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</si>
  <si>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</si>
  <si>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</si>
  <si>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</si>
  <si>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</si>
  <si>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</si>
  <si>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</si>
  <si>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</si>
  <si>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</si>
  <si>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</si>
  <si>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</si>
  <si>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</si>
  <si>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</si>
  <si>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</si>
  <si>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</si>
  <si>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</si>
  <si>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</si>
  <si>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</si>
  <si>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</si>
  <si>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</si>
  <si>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</si>
  <si>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</si>
  <si>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</si>
  <si>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</si>
  <si>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</si>
  <si>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</si>
  <si>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</si>
  <si>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</si>
  <si>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</si>
  <si>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</si>
  <si>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</si>
  <si>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</si>
  <si>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</si>
  <si>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</si>
  <si>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</si>
  <si>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</si>
  <si>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</si>
  <si>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</si>
  <si>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</si>
  <si>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</si>
  <si>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</si>
  <si>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</si>
  <si>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</si>
  <si>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</si>
  <si>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</si>
  <si>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</si>
  <si>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</si>
  <si>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</si>
  <si>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</si>
  <si>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</si>
  <si>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</si>
  <si>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</si>
  <si>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</si>
  <si>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</si>
  <si>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</si>
  <si>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</si>
  <si>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</si>
  <si>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</si>
  <si>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</si>
  <si>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</si>
  <si>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</si>
  <si>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</si>
  <si>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</si>
  <si>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</si>
  <si>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</si>
  <si>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</si>
  <si>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</si>
  <si>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</si>
  <si>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</si>
  <si>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</si>
  <si>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</si>
  <si>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</si>
  <si>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</si>
  <si>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</si>
  <si>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</si>
  <si>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</si>
  <si>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</si>
  <si>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</si>
  <si>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</si>
  <si>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</si>
  <si>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</si>
  <si>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</si>
  <si>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</si>
  <si>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</si>
  <si>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</si>
  <si>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</si>
  <si>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</si>
  <si>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</si>
  <si>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</si>
  <si>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</si>
  <si>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</si>
  <si>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</si>
  <si>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</si>
  <si>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</si>
  <si>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</si>
  <si>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</si>
  <si>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</si>
  <si>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</si>
  <si>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</si>
  <si>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</si>
  <si>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</si>
  <si>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</si>
  <si>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</si>
  <si>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</si>
  <si>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</si>
  <si>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</si>
  <si>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</si>
  <si>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</si>
  <si>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</si>
  <si>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</si>
  <si>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</si>
  <si>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</si>
  <si>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</si>
  <si>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</si>
  <si>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</si>
  <si>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</si>
  <si>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</si>
  <si>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</si>
  <si>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</si>
  <si>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</si>
  <si>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</si>
  <si>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</si>
  <si>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</si>
  <si>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</si>
  <si>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</si>
  <si>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</si>
  <si>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</si>
  <si>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</si>
  <si>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</si>
  <si>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</si>
  <si>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</si>
  <si>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</si>
  <si>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</si>
  <si>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</si>
  <si>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</si>
  <si>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</si>
  <si>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</si>
  <si>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</si>
  <si>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</si>
  <si>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</si>
  <si>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</si>
  <si>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</si>
  <si>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</si>
  <si>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</si>
  <si>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</si>
  <si>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</si>
  <si>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</si>
  <si>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</si>
  <si>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</si>
  <si>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</si>
  <si>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</si>
  <si>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</si>
  <si>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</si>
  <si>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</si>
  <si>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</si>
  <si>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</si>
  <si>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</si>
  <si>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</si>
  <si>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</si>
  <si>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</si>
  <si>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</si>
  <si>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</si>
  <si>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</si>
  <si>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</si>
  <si>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</si>
  <si>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</si>
  <si>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</si>
  <si>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</si>
  <si>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</si>
  <si>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</si>
  <si>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</si>
  <si>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</si>
  <si>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</si>
  <si>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</si>
  <si>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</si>
  <si>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</si>
  <si>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</si>
  <si>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</si>
  <si>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</si>
  <si>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</si>
  <si>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</si>
  <si>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</si>
  <si>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</si>
  <si>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</si>
  <si>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</si>
  <si>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</si>
  <si>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</si>
  <si>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</si>
  <si>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</si>
  <si>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</si>
  <si>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</si>
  <si>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</si>
  <si>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</si>
  <si>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</si>
  <si>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</si>
  <si>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</si>
  <si>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</si>
  <si>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</si>
  <si>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</si>
  <si>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</si>
  <si>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</si>
  <si>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</si>
  <si>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</si>
  <si>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</si>
  <si>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</si>
  <si>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</si>
  <si>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</si>
  <si>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</si>
  <si>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</si>
  <si>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</si>
  <si>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</si>
  <si>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</si>
  <si>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</si>
  <si>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</si>
  <si>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</si>
  <si>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</si>
  <si>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</si>
  <si>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</si>
  <si>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</si>
  <si>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</si>
  <si>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</si>
  <si>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</si>
  <si>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</si>
  <si>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</si>
  <si>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</si>
  <si>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</si>
  <si>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</si>
  <si>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</si>
  <si>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</si>
  <si>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</si>
  <si>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</si>
  <si>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</si>
  <si>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</si>
  <si>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</si>
  <si>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</si>
  <si>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</si>
  <si>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</si>
  <si>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</si>
  <si>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</si>
  <si>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</si>
  <si>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</si>
  <si>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</si>
  <si>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</si>
  <si>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</si>
  <si>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</si>
  <si>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</si>
  <si>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</si>
  <si>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</si>
  <si>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</si>
  <si>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</si>
  <si>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</si>
  <si>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</si>
  <si>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</si>
  <si>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</si>
  <si>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</si>
  <si>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</si>
  <si>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</si>
  <si>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</si>
  <si>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</si>
  <si>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</si>
  <si>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</si>
  <si>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</si>
  <si>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</si>
  <si>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</si>
  <si>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</si>
  <si>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</si>
  <si>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</si>
  <si>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</si>
  <si>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</si>
  <si>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</si>
  <si>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</si>
  <si>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</si>
  <si>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</si>
  <si>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</si>
  <si>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</si>
  <si>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</si>
  <si>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</si>
  <si>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</si>
  <si>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</si>
  <si>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</si>
  <si>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</si>
  <si>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</si>
  <si>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</si>
  <si>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</si>
  <si>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</si>
  <si>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</si>
  <si>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</si>
  <si>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</si>
  <si>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</si>
  <si>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</si>
  <si>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</si>
  <si>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</si>
  <si>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</si>
  <si>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</si>
  <si>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</si>
  <si>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</si>
  <si>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</si>
  <si>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</si>
  <si>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</si>
  <si>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</si>
  <si>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</si>
  <si>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</si>
  <si>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</si>
  <si>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</si>
  <si>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</si>
  <si>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</si>
  <si>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</si>
  <si>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</si>
  <si>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</si>
  <si>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</si>
  <si>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</si>
  <si>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</si>
  <si>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</si>
  <si>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</si>
  <si>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</si>
  <si>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</si>
  <si>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</si>
  <si>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</si>
  <si>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</si>
  <si>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</si>
  <si>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</si>
  <si>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</si>
  <si>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</si>
  <si>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</si>
  <si>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</si>
  <si>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</si>
  <si>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</si>
  <si>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</si>
  <si>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</si>
  <si>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</si>
  <si>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</si>
  <si>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</si>
  <si>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</si>
  <si>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</si>
  <si>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</si>
  <si>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</si>
  <si>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</si>
  <si>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</si>
  <si>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</si>
  <si>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</si>
  <si>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</si>
  <si>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</si>
  <si>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</si>
  <si>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</si>
  <si>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</si>
  <si>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</si>
  <si>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</si>
  <si>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</si>
  <si>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</si>
  <si>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</si>
  <si>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</si>
  <si>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</si>
  <si>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</si>
  <si>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</si>
  <si>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</si>
  <si>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</si>
  <si>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</si>
  <si>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</si>
  <si>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</si>
  <si>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</si>
  <si>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</si>
  <si>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</si>
  <si>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</si>
  <si>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</si>
  <si>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</si>
  <si>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</si>
  <si>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</si>
  <si>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</si>
  <si>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</si>
  <si>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</si>
  <si>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</si>
  <si>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</si>
  <si>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</si>
  <si>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</si>
  <si>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</si>
  <si>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</si>
  <si>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</si>
  <si>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</si>
  <si>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</si>
  <si>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</si>
  <si>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</si>
  <si>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</si>
  <si>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</si>
  <si>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</si>
  <si>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</si>
  <si>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</si>
  <si>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</si>
  <si>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</si>
  <si>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</si>
  <si>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</si>
  <si>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</si>
  <si>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</si>
  <si>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</si>
  <si>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</si>
  <si>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</si>
  <si>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</si>
  <si>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</si>
  <si>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</si>
  <si>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</si>
  <si>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</si>
  <si>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</si>
  <si>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</si>
  <si>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</si>
  <si>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</si>
  <si>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</si>
  <si>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</si>
  <si>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</si>
  <si>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</si>
  <si>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</si>
  <si>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</si>
  <si>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</si>
  <si>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</si>
  <si>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</si>
  <si>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</si>
  <si>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</si>
  <si>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</si>
  <si>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</si>
  <si>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</si>
  <si>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</si>
  <si>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</si>
  <si>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</si>
  <si>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</si>
  <si>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</si>
  <si>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</si>
  <si>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</si>
  <si>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</si>
  <si>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</si>
  <si>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</si>
  <si>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</si>
  <si>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</si>
  <si>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</si>
  <si>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</si>
  <si>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</si>
  <si>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</si>
  <si>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</si>
  <si>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</si>
  <si>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</si>
  <si>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</si>
  <si>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</si>
  <si>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</si>
  <si>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</si>
  <si>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</si>
  <si>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</si>
  <si>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</si>
  <si>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</si>
  <si>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</si>
  <si>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</si>
  <si>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</si>
  <si>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</si>
  <si>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</si>
  <si>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</si>
  <si>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</si>
  <si>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</si>
  <si>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</si>
  <si>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</si>
  <si>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</si>
  <si>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</si>
  <si>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</si>
  <si>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</si>
  <si>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</si>
  <si>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</si>
  <si>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</si>
  <si>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</si>
  <si>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</si>
  <si>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</si>
  <si>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</si>
  <si>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</si>
  <si>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</si>
  <si>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</si>
  <si>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</si>
  <si>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</si>
  <si>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</si>
  <si>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</si>
  <si>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</si>
  <si>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</si>
  <si>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</si>
  <si>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</si>
  <si>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</si>
  <si>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</si>
  <si>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</si>
  <si>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</si>
  <si>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</si>
  <si>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</si>
  <si>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</si>
  <si>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</si>
  <si>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</si>
  <si>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</si>
  <si>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</si>
  <si>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</si>
  <si>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</si>
  <si>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</si>
  <si>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</si>
  <si>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</si>
  <si>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</si>
  <si>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</si>
  <si>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</si>
  <si>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</si>
  <si>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</si>
  <si>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</si>
  <si>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</si>
  <si>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</si>
  <si>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</si>
  <si>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</si>
  <si>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</si>
  <si>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</si>
  <si>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</si>
  <si>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</si>
  <si>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</si>
  <si>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</si>
  <si>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</si>
  <si>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</si>
  <si>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</si>
  <si>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</si>
  <si>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</si>
  <si>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</si>
  <si>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</si>
  <si>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</si>
  <si>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</si>
  <si>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</si>
  <si>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</si>
  <si>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</si>
  <si>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</si>
  <si>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</si>
  <si>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</si>
  <si>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</si>
  <si>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</si>
  <si>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</si>
  <si>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</si>
  <si>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</si>
  <si>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</si>
  <si>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</si>
  <si>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</si>
  <si>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</si>
  <si>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</si>
  <si>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</si>
  <si>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</si>
  <si>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</si>
  <si>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</si>
  <si>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</si>
  <si>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</si>
  <si>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</si>
  <si>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</si>
  <si>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</si>
  <si>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</si>
  <si>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</si>
  <si>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</si>
  <si>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</si>
  <si>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</si>
  <si>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</si>
  <si>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</si>
  <si>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</si>
  <si>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</si>
  <si>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</si>
  <si>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</si>
  <si>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</si>
  <si>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</si>
  <si>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</si>
  <si>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</si>
  <si>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</si>
  <si>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</si>
  <si>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</si>
  <si>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</si>
  <si>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</si>
  <si>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</si>
  <si>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</si>
  <si>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</si>
  <si>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</si>
  <si>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</si>
  <si>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</si>
  <si>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</si>
  <si>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</si>
  <si>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</si>
  <si>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</si>
  <si>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</si>
  <si>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</si>
  <si>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</si>
  <si>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</si>
  <si>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</si>
  <si>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</si>
  <si>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</si>
  <si>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</si>
  <si>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</si>
  <si>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</si>
  <si>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</si>
  <si>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</si>
  <si>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</si>
  <si>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</si>
  <si>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</si>
  <si>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</si>
  <si>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</si>
  <si>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</si>
  <si>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</si>
  <si>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</si>
  <si>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</si>
  <si>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</si>
  <si>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</si>
  <si>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</si>
  <si>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</si>
  <si>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</si>
  <si>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</si>
  <si>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</si>
  <si>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</si>
  <si>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</si>
  <si>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</si>
  <si>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</si>
  <si>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</si>
  <si>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</si>
  <si>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</si>
  <si>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</si>
  <si>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</si>
  <si>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</si>
  <si>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</si>
  <si>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</si>
  <si>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</si>
  <si>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</si>
  <si>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</si>
  <si>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</si>
  <si>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</si>
  <si>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</si>
  <si>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</si>
  <si>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</si>
  <si>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</si>
  <si>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</si>
  <si>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</si>
  <si>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</si>
  <si>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</si>
  <si>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</si>
  <si>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</si>
  <si>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</si>
  <si>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</si>
  <si>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</si>
  <si>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</si>
  <si>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</si>
  <si>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</si>
  <si>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</si>
  <si>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</si>
  <si>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</si>
  <si>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</si>
  <si>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</si>
  <si>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</si>
  <si>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</si>
  <si>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</si>
  <si>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</si>
  <si>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</si>
  <si>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</si>
  <si>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</si>
  <si>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</si>
  <si>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</si>
  <si>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</si>
  <si>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</si>
  <si>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</si>
  <si>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</si>
  <si>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</si>
  <si>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</si>
  <si>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</si>
  <si>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</si>
  <si>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</si>
  <si>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</si>
  <si>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</si>
  <si>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</si>
  <si>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</si>
  <si>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</si>
  <si>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</si>
  <si>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</si>
  <si>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</si>
  <si>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</si>
  <si>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</si>
  <si>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</si>
  <si>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</si>
  <si>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</si>
  <si>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</si>
  <si>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</si>
  <si>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</si>
  <si>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</si>
  <si>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</si>
  <si>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</si>
  <si>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</si>
  <si>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</si>
  <si>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</si>
  <si>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</si>
  <si>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</si>
  <si>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</si>
  <si>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</si>
  <si>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</si>
  <si>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</si>
  <si>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</si>
  <si>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</si>
  <si>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</si>
  <si>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</si>
  <si>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</si>
  <si>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</si>
  <si>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</si>
  <si>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</si>
  <si>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</si>
  <si>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</si>
  <si>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</si>
  <si>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</si>
  <si>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</si>
  <si>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</si>
  <si>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</si>
  <si>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</si>
  <si>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</si>
  <si>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</si>
  <si>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</si>
  <si>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</si>
  <si>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</si>
  <si>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</si>
  <si>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</si>
  <si>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</si>
  <si>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</si>
  <si>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</si>
  <si>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</si>
  <si>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</si>
  <si>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</si>
  <si>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</si>
  <si>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</si>
  <si>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</si>
  <si>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</si>
  <si>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</si>
  <si>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</si>
  <si>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</si>
  <si>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</si>
  <si>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</si>
  <si>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</si>
  <si>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</si>
  <si>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</si>
  <si>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</si>
  <si>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</si>
  <si>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</si>
  <si>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</si>
  <si>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</si>
  <si>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</si>
  <si>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</si>
  <si>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</si>
  <si>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</si>
  <si>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</si>
  <si>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</si>
  <si>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</si>
  <si>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</si>
  <si>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</si>
  <si>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</si>
  <si>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</si>
  <si>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</si>
  <si>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</si>
  <si>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</si>
  <si>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</si>
  <si>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</si>
  <si>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</si>
  <si>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</si>
  <si>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</si>
  <si>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</si>
  <si>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</si>
  <si>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</si>
  <si>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</si>
  <si>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</si>
  <si>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</si>
  <si>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</si>
  <si>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</si>
  <si>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</si>
  <si>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</si>
  <si>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</si>
  <si>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</si>
  <si>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</si>
  <si>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</si>
  <si>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</si>
  <si>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</si>
  <si>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</si>
  <si>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</si>
  <si>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</si>
  <si>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</si>
  <si>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</si>
  <si>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</si>
  <si>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</si>
  <si>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</si>
  <si>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</si>
  <si>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</si>
  <si>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</si>
  <si>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</si>
  <si>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</si>
  <si>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</si>
  <si>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</si>
  <si>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</si>
  <si>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</si>
  <si>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</si>
  <si>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</si>
  <si>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</si>
  <si>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</si>
  <si>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</si>
  <si>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</si>
  <si>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</si>
  <si>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</si>
  <si>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</si>
  <si>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</si>
  <si>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</si>
  <si>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</si>
  <si>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</si>
  <si>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</si>
  <si>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</si>
  <si>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</si>
  <si>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</si>
  <si>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</si>
  <si>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</si>
  <si>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</si>
  <si>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</si>
  <si>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</si>
  <si>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</si>
  <si>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</si>
  <si>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</si>
  <si>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</si>
  <si>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</si>
  <si>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</si>
  <si>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</si>
  <si>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</si>
  <si>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</si>
  <si>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</si>
  <si>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</si>
  <si>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</si>
  <si>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</si>
  <si>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</si>
  <si>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</si>
  <si>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</si>
  <si>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</si>
  <si>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</si>
  <si>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</si>
  <si>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</si>
  <si>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</si>
  <si>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</si>
  <si>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</si>
  <si>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</si>
  <si>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</si>
  <si>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</si>
  <si>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</si>
  <si>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</si>
  <si>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</si>
  <si>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</si>
  <si>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</si>
  <si>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</si>
  <si>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</si>
  <si>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</si>
  <si>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</si>
  <si>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</si>
  <si>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</si>
  <si>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</si>
  <si>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</si>
  <si>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</si>
  <si>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</si>
  <si>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</si>
  <si>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</si>
  <si>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</si>
  <si>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</si>
  <si>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</si>
  <si>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</si>
  <si>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</si>
  <si>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</si>
  <si>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</si>
  <si>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</si>
  <si>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</si>
  <si>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</si>
  <si>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</si>
  <si>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</si>
  <si>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</si>
  <si>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</si>
  <si>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</si>
  <si>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</si>
  <si>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</si>
  <si>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</si>
  <si>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</si>
  <si>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</si>
  <si>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</si>
  <si>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</si>
  <si>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</si>
  <si>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</si>
  <si>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</si>
  <si>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</si>
  <si>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</si>
  <si>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</si>
  <si>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</si>
  <si>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</si>
  <si>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</si>
  <si>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</si>
  <si>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</si>
  <si>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</si>
  <si>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</si>
  <si>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</si>
  <si>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</si>
  <si>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</si>
  <si>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</si>
  <si>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</si>
  <si>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</si>
  <si>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</si>
  <si>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</si>
  <si>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</si>
  <si>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</si>
  <si>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</si>
  <si>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</si>
  <si>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</si>
  <si>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</si>
  <si>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</si>
  <si>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</si>
  <si>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</si>
  <si>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</si>
  <si>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</si>
  <si>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</si>
  <si>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</si>
  <si>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</si>
  <si>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</si>
  <si>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</si>
  <si>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</si>
  <si>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</si>
  <si>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</si>
  <si>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</si>
  <si>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</si>
  <si>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</si>
  <si>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</si>
  <si>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</si>
  <si>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</si>
  <si>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</si>
  <si>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</si>
  <si>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</si>
  <si>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</si>
  <si>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</si>
  <si>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</si>
  <si>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</si>
  <si>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</si>
  <si>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</si>
  <si>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</si>
  <si>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</si>
  <si>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</si>
  <si>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</si>
  <si>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</si>
  <si>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</si>
  <si>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</si>
  <si>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</si>
  <si>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</si>
  <si>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</si>
  <si>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</si>
  <si>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</si>
  <si>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</si>
  <si>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</si>
  <si>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</si>
  <si>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</si>
  <si>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</si>
  <si>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</si>
  <si>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</si>
  <si>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</si>
  <si>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</si>
  <si>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</si>
  <si>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</si>
  <si>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</si>
  <si>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</si>
  <si>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</si>
  <si>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</si>
  <si>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</si>
  <si>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</si>
  <si>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</si>
  <si>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</si>
  <si>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</si>
  <si>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</si>
  <si>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</si>
  <si>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</si>
  <si>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</si>
  <si>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</si>
  <si>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</si>
  <si>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</si>
  <si>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</si>
  <si>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</si>
  <si>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</si>
  <si>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</si>
  <si>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</si>
  <si>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</si>
  <si>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</si>
  <si>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</si>
  <si>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</si>
  <si>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</si>
  <si>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</si>
  <si>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</si>
  <si>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</si>
  <si>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</si>
  <si>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</si>
  <si>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</si>
  <si>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</si>
  <si>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</si>
  <si>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</si>
  <si>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</si>
  <si>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</si>
  <si>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</si>
  <si>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</si>
  <si>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</si>
  <si>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</si>
  <si>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</si>
  <si>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</si>
  <si>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</si>
  <si>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</si>
  <si>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</si>
  <si>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</si>
  <si>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</si>
  <si>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</si>
  <si>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</si>
  <si>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</si>
  <si>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</si>
  <si>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</si>
  <si>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</si>
  <si>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</si>
  <si>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</si>
  <si>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</si>
  <si>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</si>
  <si>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</si>
  <si>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</si>
  <si>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</si>
  <si>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</si>
  <si>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</si>
  <si>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</si>
  <si>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</si>
  <si>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</si>
  <si>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</si>
  <si>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</si>
  <si>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</si>
  <si>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</si>
  <si>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</si>
  <si>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</si>
  <si>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</si>
  <si>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</si>
  <si>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</si>
  <si>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</si>
  <si>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</si>
  <si>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</si>
  <si>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</si>
  <si>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</si>
  <si>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</si>
  <si>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</si>
  <si>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</si>
  <si>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</si>
  <si>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</si>
  <si>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</si>
  <si>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</si>
  <si>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</si>
  <si>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</si>
  <si>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</si>
  <si>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</si>
  <si>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</si>
  <si>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</si>
  <si>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</si>
  <si>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</si>
  <si>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</si>
  <si>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</si>
  <si>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</si>
  <si>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</si>
  <si>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</si>
  <si>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</si>
  <si>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</si>
  <si>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</si>
  <si>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</si>
  <si>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</si>
  <si>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</si>
  <si>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</si>
  <si>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</si>
  <si>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</si>
  <si>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</si>
  <si>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</si>
  <si>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</si>
  <si>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</si>
  <si>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</si>
  <si>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</si>
  <si>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</si>
  <si>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</si>
  <si>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</si>
  <si>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</si>
  <si>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</si>
  <si>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</si>
  <si>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</si>
  <si>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</si>
  <si>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</si>
  <si>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</si>
  <si>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</si>
  <si>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</si>
  <si>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</si>
  <si>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</si>
  <si>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</si>
  <si>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</si>
  <si>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</si>
  <si>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</si>
  <si>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</si>
  <si>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</si>
  <si>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</si>
  <si>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</si>
  <si>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</si>
  <si>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</si>
  <si>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</si>
  <si>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</si>
  <si>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</si>
  <si>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</si>
  <si>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</si>
  <si>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</si>
  <si>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</si>
  <si>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</si>
  <si>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</si>
  <si>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</si>
  <si>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</si>
  <si>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</si>
  <si>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</si>
  <si>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</si>
  <si>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</si>
  <si>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</si>
  <si>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</si>
  <si>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</si>
  <si>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</si>
  <si>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</si>
  <si>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</si>
  <si>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</si>
  <si>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</si>
  <si>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</si>
  <si>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</si>
  <si>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</si>
  <si>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</si>
  <si>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</si>
  <si>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</si>
  <si>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</si>
  <si>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</si>
  <si>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</si>
  <si>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</si>
  <si>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</si>
  <si>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</si>
  <si>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</si>
  <si>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</si>
  <si>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</si>
  <si>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</si>
  <si>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</si>
  <si>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</si>
  <si>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</si>
  <si>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</si>
  <si>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</si>
  <si>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</si>
  <si>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</si>
  <si>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</si>
  <si>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</si>
  <si>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</si>
  <si>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</si>
  <si>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</si>
  <si>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</si>
  <si>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</si>
  <si>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</si>
  <si>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</si>
  <si>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</si>
  <si>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</si>
  <si>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</si>
  <si>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</si>
  <si>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</si>
  <si>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</si>
  <si>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</si>
  <si>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</si>
  <si>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</si>
  <si>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</si>
  <si>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</si>
  <si>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</si>
  <si>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</si>
  <si>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</si>
  <si>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</si>
  <si>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</si>
  <si>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</si>
  <si>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</si>
  <si>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</si>
  <si>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</si>
  <si>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</si>
  <si>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</si>
  <si>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</si>
  <si>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</si>
  <si>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</si>
  <si>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</si>
  <si>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</si>
  <si>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</si>
  <si>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</si>
  <si>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</si>
  <si>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</si>
  <si>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</si>
  <si>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</si>
  <si>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</si>
  <si>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</si>
  <si>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</si>
  <si>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</si>
  <si>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</si>
  <si>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</si>
  <si>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</si>
  <si>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</si>
  <si>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</si>
  <si>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</si>
  <si>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</si>
  <si>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</si>
  <si>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</si>
  <si>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</si>
  <si>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</si>
  <si>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</si>
  <si>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</si>
  <si>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</si>
  <si>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</si>
  <si>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</si>
  <si>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</si>
  <si>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</si>
  <si>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</si>
  <si>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</si>
  <si>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</si>
  <si>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</si>
  <si>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</si>
  <si>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</si>
  <si>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</si>
  <si>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</si>
  <si>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</si>
  <si>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</si>
  <si>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</si>
  <si>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</si>
  <si>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</si>
  <si>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</si>
  <si>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</si>
  <si>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</si>
  <si>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</si>
  <si>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</si>
  <si>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</si>
  <si>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</si>
  <si>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</si>
  <si>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</si>
  <si>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</si>
  <si>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</si>
  <si>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</si>
  <si>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</si>
  <si>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</si>
  <si>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</si>
  <si>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</si>
  <si>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</si>
  <si>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</si>
  <si>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</si>
  <si>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</si>
  <si>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</si>
  <si>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</si>
  <si>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</si>
  <si>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</si>
  <si>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</si>
  <si>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</si>
  <si>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</si>
  <si>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</si>
  <si>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</si>
  <si>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</si>
  <si>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</si>
  <si>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</si>
  <si>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</si>
  <si>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</si>
  <si>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</si>
  <si>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</si>
  <si>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</si>
  <si>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</si>
  <si>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</si>
  <si>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</si>
  <si>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</si>
  <si>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</si>
  <si>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</si>
  <si>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</si>
  <si>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</si>
  <si>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</si>
  <si>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</si>
  <si>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</si>
  <si>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</si>
  <si>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</si>
  <si>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</si>
  <si>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</si>
  <si>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</si>
  <si>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</si>
  <si>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</si>
  <si>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</si>
  <si>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</si>
  <si>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</si>
  <si>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</si>
  <si>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</si>
  <si>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</si>
  <si>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</si>
  <si>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</si>
  <si>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</si>
  <si>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</si>
  <si>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</si>
  <si>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</si>
  <si>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</si>
  <si>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</si>
  <si>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</si>
  <si>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</si>
  <si>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</si>
  <si>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</si>
  <si>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</si>
  <si>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</si>
  <si>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</si>
  <si>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</si>
  <si>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</si>
  <si>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</si>
  <si>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</si>
  <si>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</si>
  <si>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</si>
  <si>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</si>
  <si>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</si>
  <si>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</si>
  <si>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</si>
  <si>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</si>
  <si>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</si>
  <si>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</si>
  <si>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</si>
  <si>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</si>
  <si>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</si>
  <si>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</si>
  <si>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</si>
  <si>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</si>
  <si>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</si>
  <si>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</si>
  <si>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</si>
  <si>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</si>
  <si>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</si>
  <si>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</si>
  <si>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</si>
  <si>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</si>
  <si>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</si>
  <si>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</si>
  <si>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</si>
  <si>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</si>
  <si>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</si>
  <si>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</si>
  <si>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</si>
  <si>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</si>
  <si>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</si>
  <si>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</si>
  <si>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</si>
  <si>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</si>
  <si>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</si>
  <si>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</si>
  <si>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</si>
  <si>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</si>
  <si>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</si>
  <si>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</si>
  <si>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</si>
  <si>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</si>
  <si>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</si>
  <si>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</si>
  <si>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</si>
  <si>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</si>
  <si>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</si>
  <si>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</si>
  <si>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</si>
  <si>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</si>
  <si>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</si>
  <si>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</si>
  <si>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</si>
  <si>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</si>
  <si>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</si>
  <si>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</si>
  <si>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</si>
  <si>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</si>
  <si>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</si>
  <si>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</si>
  <si>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</si>
  <si>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</si>
  <si>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</si>
  <si>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</si>
  <si>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</si>
  <si>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</si>
  <si>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</si>
  <si>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</si>
  <si>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</si>
  <si>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</si>
  <si>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</si>
  <si>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</si>
  <si>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</si>
  <si>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</si>
  <si>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</si>
  <si>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</si>
  <si>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</si>
  <si>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</si>
  <si>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</si>
  <si>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</si>
  <si>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</si>
  <si>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</si>
  <si>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</si>
  <si>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</si>
  <si>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</si>
  <si>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</si>
  <si>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</si>
  <si>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</si>
  <si>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</si>
  <si>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</si>
  <si>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</si>
  <si>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</si>
  <si>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</si>
  <si>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</si>
  <si>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</si>
  <si>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</si>
  <si>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</si>
  <si>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</si>
  <si>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</si>
  <si>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</si>
  <si>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</si>
  <si>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</si>
  <si>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</si>
  <si>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</si>
  <si>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</si>
  <si>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</si>
  <si>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</si>
  <si>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</si>
  <si>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</si>
  <si>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</si>
  <si>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</si>
  <si>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</si>
  <si>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</si>
  <si>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</si>
  <si>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</si>
  <si>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</si>
  <si>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</si>
  <si>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</si>
  <si>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</si>
  <si>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</si>
  <si>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</si>
  <si>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</si>
  <si>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</si>
  <si>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</si>
  <si>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</si>
  <si>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</si>
  <si>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</si>
  <si>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</si>
  <si>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</si>
  <si>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</si>
  <si>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</si>
  <si>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</si>
  <si>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</si>
  <si>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</si>
  <si>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</si>
  <si>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</si>
  <si>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</si>
  <si>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</si>
  <si>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</si>
  <si>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</si>
  <si>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</si>
  <si>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</si>
  <si>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</si>
  <si>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</si>
  <si>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</si>
  <si>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</si>
  <si>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</si>
  <si>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</si>
  <si>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</si>
  <si>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</si>
  <si>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</si>
  <si>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</si>
  <si>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</si>
  <si>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</si>
  <si>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</si>
  <si>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</si>
  <si>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</si>
  <si>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</si>
  <si>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</si>
  <si>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</si>
  <si>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</si>
  <si>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</si>
  <si>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</si>
  <si>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</si>
  <si>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</si>
  <si>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</si>
  <si>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</si>
  <si>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</si>
  <si>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</si>
  <si>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</si>
  <si>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</si>
  <si>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</si>
  <si>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</si>
  <si>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</si>
  <si>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</si>
  <si>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</si>
  <si>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</si>
  <si>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</si>
  <si>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</si>
  <si>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</si>
  <si>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</si>
  <si>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</si>
  <si>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</si>
  <si>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</si>
  <si>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</si>
  <si>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</si>
  <si>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</si>
  <si>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</si>
  <si>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</si>
  <si>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</si>
  <si>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</si>
  <si>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</si>
  <si>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</si>
  <si>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</si>
  <si>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</si>
  <si>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</si>
  <si>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</si>
  <si>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</si>
  <si>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</si>
  <si>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</si>
  <si>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</si>
  <si>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</si>
  <si>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</si>
  <si>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</si>
  <si>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</si>
  <si>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</si>
  <si>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</si>
  <si>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</si>
  <si>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</si>
  <si>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</si>
  <si>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</si>
  <si>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</si>
  <si>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</si>
  <si>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</si>
  <si>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</si>
  <si>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</si>
  <si>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</si>
  <si>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</si>
  <si>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</si>
  <si>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</si>
  <si>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</si>
  <si>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</si>
  <si>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</si>
  <si>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</si>
  <si>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</si>
  <si>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</si>
  <si>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</si>
  <si>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</si>
  <si>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</si>
  <si>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</si>
  <si>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</si>
  <si>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</si>
  <si>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</si>
  <si>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</si>
  <si>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</si>
  <si>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</si>
  <si>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</si>
  <si>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</si>
  <si>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</si>
  <si>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</si>
  <si>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</si>
  <si>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</si>
  <si>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</si>
  <si>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</si>
  <si>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</si>
  <si>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</si>
  <si>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</si>
  <si>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</si>
  <si>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</si>
  <si>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</si>
  <si>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</si>
  <si>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</si>
  <si>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</si>
  <si>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</si>
  <si>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</si>
  <si>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</si>
  <si>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</si>
  <si>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</si>
  <si>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</si>
  <si>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</si>
  <si>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</si>
  <si>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</si>
  <si>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</si>
  <si>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</si>
  <si>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</si>
  <si>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</si>
  <si>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</si>
  <si>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</si>
  <si>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</si>
  <si>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</si>
  <si>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</si>
  <si>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</si>
  <si>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</si>
  <si>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</si>
  <si>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</si>
  <si>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</si>
  <si>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</si>
  <si>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</si>
  <si>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</si>
  <si>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</si>
  <si>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</si>
  <si>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</si>
  <si>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</si>
  <si>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</si>
  <si>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</si>
  <si>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</si>
  <si>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</si>
  <si>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</si>
  <si>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</si>
  <si>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</si>
  <si>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</si>
  <si>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</si>
  <si>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</si>
  <si>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</si>
  <si>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</si>
  <si>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</si>
  <si>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</si>
  <si>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</si>
  <si>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</si>
  <si>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</si>
  <si>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</si>
  <si>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</si>
  <si>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</si>
  <si>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</si>
  <si>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</si>
  <si>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</si>
  <si>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</si>
  <si>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</si>
  <si>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</si>
  <si>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</si>
  <si>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</si>
  <si>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</si>
  <si>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</si>
  <si>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</si>
  <si>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</si>
  <si>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</si>
  <si>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</si>
  <si>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</si>
  <si>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</si>
  <si>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</si>
  <si>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</si>
  <si>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</si>
  <si>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</si>
  <si>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</si>
  <si>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</si>
  <si>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</si>
  <si>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</si>
  <si>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</si>
  <si>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</si>
  <si>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</si>
  <si>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</si>
  <si>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</si>
  <si>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</si>
  <si>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</si>
  <si>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</si>
  <si>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</si>
  <si>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</si>
  <si>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</si>
  <si>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</si>
  <si>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</si>
  <si>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</si>
  <si>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</si>
  <si>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</si>
  <si>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</si>
  <si>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</si>
  <si>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</si>
  <si>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</si>
  <si>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</si>
  <si>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</si>
  <si>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</si>
  <si>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</si>
  <si>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</si>
  <si>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</si>
  <si>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</si>
  <si>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</si>
  <si>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</si>
  <si>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</si>
  <si>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</si>
  <si>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</si>
  <si>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</si>
  <si>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</si>
  <si>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</si>
  <si>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</si>
  <si>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</si>
  <si>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</si>
  <si>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</si>
  <si>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</si>
  <si>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</si>
  <si>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</si>
  <si>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</si>
  <si>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</si>
  <si>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</si>
  <si>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</si>
  <si>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</si>
  <si>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</si>
  <si>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</si>
  <si>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</si>
  <si>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</si>
  <si>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</si>
  <si>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</si>
  <si>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</si>
  <si>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</si>
  <si>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</si>
  <si>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</si>
  <si>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</si>
  <si>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</si>
  <si>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</si>
  <si>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</si>
  <si>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</si>
  <si>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</si>
  <si>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</si>
  <si>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</si>
  <si>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</si>
  <si>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</si>
  <si>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</si>
  <si>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</si>
  <si>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</si>
  <si>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</si>
  <si>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</si>
  <si>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</si>
  <si>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</si>
  <si>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</si>
  <si>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</si>
  <si>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</si>
  <si>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</si>
  <si>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</si>
  <si>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</si>
  <si>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</si>
  <si>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</si>
  <si>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</si>
  <si>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</si>
  <si>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</si>
  <si>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</si>
  <si>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</si>
  <si>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</si>
  <si>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</si>
  <si>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</si>
  <si>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</si>
  <si>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</si>
  <si>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</si>
  <si>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</si>
  <si>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</si>
  <si>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</si>
  <si>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</si>
  <si>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</si>
  <si>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</si>
  <si>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</si>
  <si>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</si>
  <si>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</si>
  <si>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</si>
  <si>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</si>
  <si>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</si>
  <si>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</si>
  <si>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</si>
  <si>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</si>
  <si>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</si>
  <si>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</si>
  <si>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</si>
  <si>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</si>
  <si>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</si>
  <si>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</si>
  <si>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</si>
  <si>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</si>
  <si>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</si>
  <si>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</si>
  <si>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</si>
  <si>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</si>
  <si>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</si>
  <si>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</si>
  <si>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</si>
  <si>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</si>
  <si>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</si>
  <si>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</si>
  <si>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</si>
  <si>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</si>
  <si>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</si>
  <si>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</si>
  <si>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</si>
  <si>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</si>
  <si>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</si>
  <si>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</si>
  <si>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</si>
  <si>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</si>
  <si>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</si>
  <si>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</si>
  <si>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</si>
  <si>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</si>
  <si>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</si>
  <si>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</si>
  <si>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</si>
  <si>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</si>
  <si>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</si>
  <si>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</si>
  <si>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</si>
  <si>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</si>
  <si>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</si>
  <si>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</si>
  <si>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</si>
  <si>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</si>
  <si>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</si>
  <si>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</si>
  <si>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</si>
  <si>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</si>
  <si>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</si>
  <si>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</si>
  <si>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</si>
  <si>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</si>
  <si>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</si>
  <si>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</si>
  <si>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</si>
  <si>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</si>
  <si>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</si>
  <si>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</si>
  <si>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</si>
  <si>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</si>
  <si>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</si>
  <si>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</si>
  <si>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</si>
  <si>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</si>
  <si>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</si>
  <si>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</si>
  <si>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</si>
  <si>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</si>
  <si>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</si>
  <si>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</si>
  <si>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</si>
  <si>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</si>
  <si>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</si>
  <si>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</si>
  <si>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</si>
  <si>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</si>
  <si>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</si>
  <si>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</si>
  <si>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</si>
  <si>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</si>
  <si>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</si>
  <si>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</si>
  <si>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</si>
  <si>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</si>
  <si>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</si>
  <si>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</si>
  <si>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</si>
  <si>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</si>
  <si>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</si>
  <si>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</si>
  <si>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</si>
  <si>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</si>
  <si>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</si>
  <si>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</si>
  <si>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</si>
  <si>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</si>
  <si>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</si>
  <si>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</si>
  <si>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</si>
  <si>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</si>
  <si>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</si>
  <si>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</si>
  <si>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</si>
  <si>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</si>
  <si>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</si>
  <si>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</si>
  <si>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</si>
  <si>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</si>
  <si>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</si>
  <si>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</si>
  <si>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</si>
  <si>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</si>
  <si>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</si>
  <si>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</si>
  <si>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</si>
  <si>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</si>
  <si>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</si>
  <si>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</si>
  <si>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</si>
  <si>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</si>
  <si>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</si>
  <si>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</si>
  <si>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</si>
  <si>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</si>
  <si>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</si>
  <si>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</si>
  <si>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</si>
  <si>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</si>
  <si>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</si>
  <si>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</si>
  <si>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</si>
  <si>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</si>
  <si>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</si>
  <si>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</si>
  <si>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</si>
  <si>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</si>
  <si>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</si>
  <si>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</si>
  <si>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</si>
  <si>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</si>
  <si>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</si>
  <si>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</si>
  <si>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</si>
  <si>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</si>
  <si>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</si>
  <si>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</si>
  <si>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</si>
  <si>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</si>
  <si>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</si>
  <si>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</si>
  <si>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</si>
  <si>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</si>
  <si>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</si>
  <si>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</si>
  <si>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</si>
  <si>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</si>
  <si>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</si>
  <si>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</si>
  <si>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</si>
  <si>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</si>
  <si>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</si>
  <si>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</si>
  <si>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</si>
  <si>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</si>
  <si>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</si>
  <si>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</si>
  <si>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</si>
  <si>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</si>
  <si>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</si>
  <si>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</si>
  <si>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</si>
  <si>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</si>
  <si>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</si>
  <si>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</si>
  <si>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</si>
  <si>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</si>
  <si>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</si>
  <si>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</si>
  <si>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</si>
  <si>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</si>
  <si>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</si>
  <si>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</si>
  <si>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</si>
  <si>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</si>
  <si>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</si>
  <si>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</si>
  <si>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</si>
  <si>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</si>
  <si>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</si>
  <si>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</si>
  <si>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</si>
  <si>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</si>
  <si>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</si>
  <si>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</si>
  <si>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</si>
  <si>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</si>
  <si>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</si>
  <si>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</si>
  <si>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</si>
  <si>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</si>
  <si>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</si>
  <si>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</si>
  <si>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</si>
  <si>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</si>
  <si>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</si>
  <si>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</si>
  <si>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</si>
  <si>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</si>
  <si>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</si>
  <si>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</si>
  <si>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</si>
  <si>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</si>
  <si>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</si>
  <si>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</si>
  <si>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</si>
  <si>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</si>
  <si>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</si>
  <si>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</si>
  <si>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</si>
  <si>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</si>
  <si>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</si>
  <si>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</si>
  <si>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</si>
  <si>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</si>
  <si>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</si>
  <si>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</si>
  <si>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</si>
  <si>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</si>
  <si>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</si>
  <si>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</si>
  <si>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</si>
  <si>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</si>
  <si>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</si>
  <si>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</si>
  <si>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</si>
  <si>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</si>
  <si>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</si>
  <si>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</si>
  <si>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</si>
  <si>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</si>
  <si>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</si>
  <si>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</si>
  <si>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</si>
  <si>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</si>
  <si>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</si>
  <si>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</si>
  <si>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</si>
  <si>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</si>
  <si>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</si>
  <si>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</si>
  <si>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</si>
  <si>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</si>
  <si>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</si>
  <si>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</si>
  <si>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</si>
  <si>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</si>
  <si>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</si>
  <si>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</si>
  <si>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</si>
  <si>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</si>
  <si>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</si>
  <si>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</si>
  <si>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</si>
  <si>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</si>
  <si>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</si>
  <si>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</si>
  <si>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</si>
  <si>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</si>
  <si>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</si>
  <si>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</si>
  <si>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</si>
  <si>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</si>
  <si>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</si>
  <si>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</si>
  <si>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</si>
  <si>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</si>
  <si>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</si>
  <si>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</si>
  <si>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</si>
  <si>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</si>
  <si>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</si>
  <si>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</si>
  <si>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</si>
  <si>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</si>
  <si>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</si>
  <si>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</si>
  <si>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</si>
  <si>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</si>
  <si>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</si>
  <si>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</si>
  <si>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</si>
  <si>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</si>
  <si>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</si>
  <si>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</si>
  <si>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</si>
  <si>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</si>
  <si>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</si>
  <si>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</si>
  <si>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</si>
  <si>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</si>
  <si>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</si>
  <si>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</si>
  <si>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</si>
  <si>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</si>
  <si>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</si>
  <si>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</si>
  <si>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</si>
  <si>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</si>
  <si>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</si>
  <si>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</si>
  <si>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</si>
  <si>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</si>
  <si>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</si>
  <si>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</si>
  <si>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</si>
  <si>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</si>
  <si>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</si>
  <si>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</si>
  <si>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</si>
  <si>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</si>
  <si>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</si>
  <si>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</si>
  <si>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</si>
  <si>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</si>
  <si>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</si>
  <si>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</si>
  <si>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</si>
  <si>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</si>
  <si>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</si>
  <si>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</si>
  <si>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</si>
  <si>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</si>
  <si>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</si>
  <si>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</si>
  <si>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</si>
  <si>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</si>
  <si>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</si>
  <si>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</si>
  <si>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</si>
  <si>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</si>
  <si>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</si>
  <si>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</si>
  <si>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</si>
  <si>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</si>
  <si>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</si>
  <si>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</si>
  <si>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</si>
  <si>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</si>
  <si>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</si>
  <si>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</si>
  <si>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</si>
  <si>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</si>
  <si>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</si>
  <si>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</si>
  <si>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</si>
  <si>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</si>
  <si>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</si>
  <si>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</si>
  <si>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</si>
  <si>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</si>
  <si>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</si>
  <si>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</si>
  <si>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</si>
  <si>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</si>
  <si>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</si>
  <si>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</si>
  <si>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</si>
  <si>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</si>
  <si>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</si>
  <si>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</si>
  <si>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</si>
  <si>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</si>
  <si>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</si>
  <si>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</si>
  <si>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</si>
  <si>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</si>
  <si>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</si>
  <si>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</si>
  <si>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</si>
  <si>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</si>
  <si>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</si>
  <si>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</si>
  <si>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</si>
  <si>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</si>
  <si>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</si>
  <si>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</si>
  <si>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</si>
  <si>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</si>
  <si>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</si>
  <si>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</si>
  <si>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</si>
  <si>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</si>
  <si>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</si>
  <si>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</si>
  <si>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</si>
  <si>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</si>
  <si>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</si>
  <si>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</si>
  <si>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</si>
  <si>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</si>
  <si>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</si>
  <si>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</si>
  <si>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</si>
  <si>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</si>
  <si>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</si>
  <si>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</si>
  <si>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</si>
  <si>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</si>
  <si>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</si>
  <si>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</si>
  <si>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</si>
  <si>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</si>
  <si>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</si>
  <si>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</si>
  <si>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</si>
  <si>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</si>
  <si>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</si>
  <si>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</si>
  <si>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</si>
  <si>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</si>
  <si>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</si>
  <si>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</si>
  <si>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</si>
  <si>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</si>
  <si>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</si>
  <si>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</si>
  <si>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</si>
  <si>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</si>
  <si>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</si>
  <si>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</si>
  <si>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</si>
  <si>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</si>
  <si>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</si>
  <si>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</si>
  <si>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</si>
  <si>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</si>
  <si>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</si>
  <si>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</si>
  <si>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</si>
  <si>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</si>
  <si>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</si>
  <si>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</si>
  <si>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</si>
  <si>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</si>
  <si>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</si>
  <si>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</si>
  <si>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</si>
  <si>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</si>
  <si>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</si>
  <si>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</si>
  <si>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</si>
  <si>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</si>
  <si>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</si>
  <si>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</si>
  <si>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</si>
  <si>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</si>
  <si>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</si>
  <si>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</si>
  <si>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</si>
  <si>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</si>
  <si>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</si>
  <si>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</si>
  <si>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</si>
  <si>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</si>
  <si>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</si>
  <si>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</si>
  <si>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</si>
  <si>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</si>
  <si>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</si>
  <si>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</si>
  <si>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</si>
  <si>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</si>
  <si>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</si>
  <si>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</si>
  <si>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</si>
  <si>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</si>
  <si>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</si>
  <si>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</si>
  <si>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</si>
  <si>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</si>
  <si>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</si>
  <si>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</si>
  <si>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</si>
  <si>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</si>
  <si>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</si>
  <si>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</si>
  <si>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</si>
  <si>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</si>
  <si>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</si>
  <si>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</si>
  <si>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</si>
  <si>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</si>
  <si>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</si>
  <si>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</si>
  <si>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</si>
  <si>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</si>
  <si>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</si>
  <si>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</si>
  <si>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</si>
  <si>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</si>
  <si>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</si>
  <si>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</si>
  <si>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</si>
  <si>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</si>
  <si>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</si>
  <si>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</si>
  <si>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</si>
  <si>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</si>
  <si>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</si>
  <si>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</si>
  <si>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</si>
  <si>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</si>
  <si>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</si>
  <si>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</si>
  <si>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</si>
  <si>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</si>
  <si>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</si>
  <si>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</si>
  <si>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</si>
  <si>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</si>
  <si>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</si>
  <si>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</si>
  <si>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</si>
  <si>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</si>
  <si>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</si>
  <si>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</si>
  <si>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</si>
  <si>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</si>
  <si>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</si>
  <si>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</si>
  <si>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</si>
  <si>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</si>
  <si>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</si>
  <si>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</si>
  <si>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</si>
  <si>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</si>
  <si>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</si>
  <si>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</si>
  <si>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</si>
  <si>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</si>
  <si>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</si>
  <si>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</si>
  <si>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</si>
  <si>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</si>
  <si>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</si>
  <si>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</si>
  <si>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</si>
  <si>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</si>
  <si>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</si>
  <si>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</si>
  <si>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</si>
  <si>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</si>
  <si>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</si>
  <si>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</si>
  <si>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</si>
  <si>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</si>
  <si>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</si>
  <si>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</si>
  <si>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</si>
  <si>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</si>
  <si>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</si>
  <si>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</si>
  <si>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</si>
  <si>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</si>
  <si>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</si>
  <si>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</si>
  <si>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</si>
  <si>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</si>
  <si>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</si>
  <si>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</si>
  <si>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</si>
  <si>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</si>
  <si>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</si>
  <si>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</si>
  <si>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</si>
  <si>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</si>
  <si>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</si>
  <si>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</si>
  <si>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</si>
  <si>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</si>
  <si>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</si>
  <si>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</si>
  <si>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</si>
  <si>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</si>
  <si>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</si>
  <si>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</si>
  <si>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</si>
  <si>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</si>
  <si>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</si>
  <si>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</si>
  <si>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</si>
  <si>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</si>
  <si>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</si>
  <si>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</si>
  <si>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</si>
  <si>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</si>
  <si>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</si>
  <si>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</si>
  <si>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</si>
  <si>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</si>
  <si>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</si>
  <si>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</si>
  <si>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</si>
  <si>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</si>
  <si>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</si>
  <si>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</si>
  <si>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</si>
  <si>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</si>
  <si>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</si>
  <si>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</si>
  <si>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</si>
  <si>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</si>
  <si>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</si>
  <si>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</si>
  <si>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</si>
  <si>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</si>
  <si>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</si>
  <si>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</si>
  <si>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</si>
  <si>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</si>
  <si>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</si>
  <si>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</si>
  <si>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</si>
  <si>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</si>
  <si>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</si>
  <si>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</si>
  <si>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</si>
  <si>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</si>
  <si>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</si>
  <si>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</si>
  <si>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</si>
  <si>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</si>
  <si>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</si>
  <si>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</si>
  <si>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</si>
  <si>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</si>
  <si>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</si>
  <si>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</si>
  <si>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</si>
  <si>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</si>
  <si>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</si>
  <si>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</si>
  <si>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</si>
  <si>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</si>
  <si>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</si>
  <si>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</si>
  <si>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</si>
  <si>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</si>
  <si>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</si>
  <si>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</si>
  <si>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</si>
  <si>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</si>
  <si>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</si>
  <si>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</si>
  <si>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</si>
  <si>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</si>
  <si>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</si>
  <si>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</si>
  <si>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</si>
  <si>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</si>
  <si>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</si>
  <si>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</si>
  <si>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</si>
  <si>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</si>
  <si>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</si>
  <si>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</si>
  <si>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</si>
  <si>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</si>
  <si>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</si>
  <si>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</si>
  <si>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</si>
  <si>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</si>
  <si>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</si>
  <si>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</si>
  <si>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</si>
  <si>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</si>
  <si>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</si>
  <si>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</si>
  <si>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</si>
  <si>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</si>
  <si>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</si>
  <si>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</si>
  <si>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</si>
  <si>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</si>
  <si>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</si>
  <si>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</si>
  <si>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</si>
  <si>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</si>
  <si>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</si>
  <si>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</si>
  <si>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</si>
  <si>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</si>
  <si>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</si>
  <si>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</si>
  <si>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</si>
  <si>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</si>
  <si>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</si>
  <si>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</si>
  <si>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</si>
  <si>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</si>
  <si>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</si>
  <si>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</si>
  <si>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</si>
  <si>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</si>
  <si>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</si>
  <si>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</si>
  <si>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</si>
  <si>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</si>
  <si>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</si>
  <si>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</si>
  <si>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</si>
  <si>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</si>
  <si>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</si>
  <si>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</si>
  <si>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</si>
  <si>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</si>
  <si>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</si>
  <si>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</si>
  <si>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</si>
  <si>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</si>
  <si>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</si>
  <si>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</si>
  <si>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</si>
  <si>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</si>
  <si>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</si>
  <si>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</si>
  <si>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</si>
  <si>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</si>
  <si>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</si>
  <si>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</si>
  <si>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</si>
  <si>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</si>
  <si>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</si>
  <si>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</si>
  <si>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</si>
  <si>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</si>
  <si>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</si>
  <si>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</si>
  <si>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</si>
  <si>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</si>
  <si>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</si>
  <si>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</si>
  <si>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</si>
  <si>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</si>
  <si>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</si>
  <si>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</si>
  <si>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</si>
  <si>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</si>
  <si>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</si>
  <si>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</si>
  <si>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</si>
  <si>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</si>
  <si>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</si>
  <si>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</si>
  <si>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</si>
  <si>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</si>
  <si>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</si>
  <si>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</si>
  <si>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</si>
  <si>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</si>
  <si>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</si>
  <si>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</si>
  <si>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</si>
  <si>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</si>
  <si>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</si>
  <si>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</si>
  <si>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</si>
  <si>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</si>
  <si>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</si>
  <si>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</si>
  <si>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</si>
  <si>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</si>
  <si>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</si>
  <si>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</si>
  <si>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</si>
  <si>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</si>
  <si>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</si>
  <si>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</si>
  <si>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</si>
  <si>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</si>
  <si>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</si>
  <si>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</si>
  <si>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</si>
  <si>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</si>
  <si>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</si>
  <si>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</si>
  <si>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</si>
  <si>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</si>
  <si>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</si>
  <si>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</si>
  <si>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</si>
  <si>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</si>
  <si>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</si>
  <si>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</si>
  <si>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</si>
  <si>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</si>
  <si>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</si>
  <si>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</si>
  <si>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</si>
  <si>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</si>
  <si>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</si>
  <si>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</si>
  <si>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</si>
  <si>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</si>
  <si>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</si>
  <si>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</si>
  <si>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</si>
  <si>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</si>
  <si>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</si>
  <si>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</si>
  <si>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</si>
  <si>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</si>
  <si>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</si>
  <si>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</si>
  <si>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</si>
  <si>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</si>
  <si>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</si>
  <si>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</si>
  <si>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</si>
  <si>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</si>
  <si>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</si>
  <si>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</si>
  <si>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</si>
  <si>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</si>
  <si>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</si>
  <si>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</si>
  <si>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</si>
  <si>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</si>
  <si>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</si>
  <si>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</si>
  <si>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</si>
  <si>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</si>
  <si>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</si>
  <si>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</si>
  <si>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</si>
  <si>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</si>
  <si>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</si>
  <si>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</si>
  <si>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</si>
  <si>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</si>
  <si>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</si>
  <si>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</si>
  <si>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</si>
  <si>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</si>
  <si>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</si>
  <si>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</si>
  <si>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</si>
  <si>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</si>
  <si>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</si>
  <si>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</si>
  <si>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</si>
  <si>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</si>
  <si>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</si>
  <si>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</si>
  <si>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</si>
  <si>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</si>
  <si>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</si>
  <si>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</si>
  <si>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</si>
  <si>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</si>
  <si>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</si>
  <si>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</si>
  <si>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</si>
  <si>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</si>
  <si>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</si>
  <si>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</si>
  <si>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</si>
  <si>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</si>
  <si>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</si>
  <si>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</si>
  <si>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</si>
  <si>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</si>
  <si>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</si>
  <si>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</si>
  <si>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</si>
  <si>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</si>
  <si>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</si>
  <si>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</si>
  <si>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</si>
  <si>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</si>
  <si>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</si>
  <si>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</si>
  <si>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</si>
  <si>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</si>
  <si>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</si>
  <si>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</si>
  <si>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</si>
  <si>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</si>
  <si>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</si>
  <si>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</si>
  <si>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</si>
  <si>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</si>
  <si>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</si>
  <si>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</si>
  <si>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</si>
  <si>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</si>
  <si>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</si>
  <si>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</si>
  <si>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</si>
  <si>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</si>
  <si>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</si>
  <si>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</si>
  <si>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</si>
  <si>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</si>
  <si>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</si>
  <si>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</si>
  <si>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</si>
  <si>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</si>
  <si>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</si>
  <si>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</si>
  <si>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</si>
  <si>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</si>
  <si>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</si>
  <si>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</si>
  <si>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</si>
  <si>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</si>
  <si>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</si>
  <si>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</si>
  <si>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</si>
  <si>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</si>
  <si>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</si>
  <si>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</si>
  <si>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</si>
  <si>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</si>
  <si>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</si>
  <si>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</si>
  <si>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</si>
  <si>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</si>
  <si>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</si>
  <si>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</si>
  <si>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</si>
  <si>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</si>
  <si>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</si>
  <si>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</si>
  <si>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</si>
  <si>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</si>
  <si>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</si>
  <si>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</si>
  <si>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</si>
  <si>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</si>
  <si>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</si>
  <si>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</si>
  <si>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</si>
  <si>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</si>
  <si>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</si>
  <si>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</si>
  <si>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</si>
  <si>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</si>
  <si>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</si>
  <si>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</si>
  <si>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</si>
  <si>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</si>
  <si>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</si>
  <si>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</si>
  <si>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</si>
  <si>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</si>
  <si>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</si>
  <si>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</si>
  <si>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</si>
  <si>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</si>
  <si>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</si>
  <si>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</si>
  <si>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</si>
  <si>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</si>
  <si>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</si>
  <si>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</si>
  <si>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</si>
  <si>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</si>
  <si>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</si>
  <si>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</si>
  <si>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</si>
  <si>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</si>
  <si>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</si>
  <si>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</si>
  <si>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</si>
  <si>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</si>
  <si>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</si>
  <si>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</si>
  <si>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</si>
  <si>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</si>
  <si>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</si>
  <si>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</si>
  <si>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</si>
  <si>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</si>
  <si>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</si>
  <si>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</si>
  <si>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</si>
  <si>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</si>
  <si>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</si>
  <si>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</si>
  <si>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</si>
  <si>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</si>
  <si>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</si>
  <si>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</si>
  <si>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</si>
  <si>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</si>
  <si>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</si>
  <si>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</si>
  <si>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</si>
  <si>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</si>
  <si>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</si>
  <si>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</si>
  <si>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</si>
  <si>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</si>
  <si>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</si>
  <si>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</si>
  <si>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</si>
  <si>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</si>
  <si>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</si>
  <si>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</si>
  <si>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</si>
  <si>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</si>
  <si>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</si>
  <si>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</si>
  <si>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</si>
  <si>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</si>
  <si>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</si>
  <si>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</si>
  <si>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</si>
  <si>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</si>
  <si>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</si>
  <si>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</si>
  <si>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</si>
  <si>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</si>
  <si>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</si>
  <si>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</si>
  <si>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</si>
  <si>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</si>
  <si>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</si>
  <si>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</si>
  <si>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</si>
  <si>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</si>
  <si>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</si>
  <si>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</si>
  <si>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</si>
  <si>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</si>
  <si>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</si>
  <si>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</si>
  <si>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</si>
  <si>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</si>
  <si>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</si>
  <si>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</si>
  <si>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</si>
  <si>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</si>
  <si>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</si>
  <si>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</si>
  <si>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</si>
  <si>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</si>
  <si>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</si>
  <si>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</si>
  <si>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</si>
  <si>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</si>
  <si>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</si>
  <si>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</si>
  <si>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</si>
  <si>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</si>
  <si>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</si>
  <si>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</si>
  <si>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</si>
  <si>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</si>
  <si>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</si>
  <si>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</si>
  <si>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</si>
  <si>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</si>
  <si>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</si>
  <si>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</si>
  <si>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</si>
  <si>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</si>
  <si>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</si>
  <si>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</si>
  <si>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</si>
  <si>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</si>
  <si>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</si>
  <si>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</si>
  <si>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</si>
  <si>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</si>
  <si>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</si>
  <si>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</si>
  <si>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</si>
  <si>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</si>
  <si>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</si>
  <si>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</si>
  <si>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</si>
  <si>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</si>
  <si>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</si>
  <si>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</si>
  <si>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</si>
  <si>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</si>
  <si>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</si>
  <si>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</si>
  <si>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</si>
  <si>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</si>
  <si>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</si>
  <si>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</si>
  <si>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</si>
  <si>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</si>
  <si>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</si>
  <si>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</si>
  <si>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</si>
  <si>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</si>
  <si>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</si>
  <si>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</si>
  <si>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</si>
  <si>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</si>
  <si>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</si>
  <si>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</si>
  <si>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</si>
  <si>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</si>
  <si>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</si>
  <si>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</si>
  <si>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</si>
  <si>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</si>
  <si>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</si>
  <si>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</si>
  <si>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</si>
  <si>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</si>
  <si>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</si>
  <si>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</si>
  <si>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</si>
  <si>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</si>
  <si>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</si>
  <si>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</si>
  <si>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</si>
  <si>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</si>
  <si>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</si>
  <si>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</si>
  <si>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</si>
  <si>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</si>
  <si>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</si>
  <si>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</si>
  <si>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</si>
  <si>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</si>
  <si>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</si>
  <si>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</si>
  <si>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</si>
  <si>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</si>
  <si>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</si>
  <si>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</si>
  <si>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</si>
  <si>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</si>
  <si>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</si>
  <si>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</si>
  <si>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</si>
  <si>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</si>
  <si>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</si>
  <si>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</si>
  <si>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</si>
  <si>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</si>
  <si>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</si>
  <si>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</si>
  <si>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</si>
  <si>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</si>
  <si>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</si>
  <si>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</si>
  <si>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</si>
  <si>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</si>
  <si>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</si>
  <si>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</si>
  <si>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</si>
  <si>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</si>
  <si>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</si>
  <si>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</si>
  <si>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</si>
  <si>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</si>
  <si>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</si>
  <si>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</si>
  <si>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</si>
  <si>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</si>
  <si>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</si>
  <si>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</si>
  <si>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</si>
  <si>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</si>
  <si>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</si>
  <si>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</si>
  <si>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</si>
  <si>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</si>
  <si>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</si>
  <si>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</si>
  <si>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</si>
  <si>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</si>
  <si>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</si>
  <si>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</si>
  <si>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</si>
  <si>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</si>
  <si>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</si>
  <si>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</si>
  <si>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</si>
  <si>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</si>
  <si>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</si>
  <si>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</si>
  <si>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</si>
  <si>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</si>
  <si>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</si>
  <si>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</si>
  <si>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</si>
  <si>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</si>
  <si>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</si>
  <si>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</si>
  <si>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</si>
  <si>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</si>
  <si>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</si>
  <si>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</si>
  <si>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</si>
  <si>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</si>
  <si>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</si>
  <si>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</si>
  <si>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</si>
  <si>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</si>
  <si>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</si>
  <si>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</si>
  <si>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</si>
  <si>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</si>
  <si>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</si>
  <si>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</si>
  <si>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</si>
  <si>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</si>
  <si>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</si>
  <si>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</si>
  <si>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</si>
  <si>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</si>
  <si>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</si>
  <si>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</si>
  <si>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</si>
  <si>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</si>
  <si>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</si>
  <si>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</si>
  <si>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</si>
  <si>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</si>
  <si>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</si>
  <si>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</si>
  <si>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</si>
  <si>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</si>
  <si>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</si>
  <si>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</si>
  <si>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</si>
  <si>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</si>
  <si>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</si>
  <si>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</si>
  <si>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</si>
  <si>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</si>
  <si>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</si>
  <si>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</si>
  <si>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</si>
  <si>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</si>
  <si>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</si>
  <si>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</si>
  <si>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</si>
  <si>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</si>
  <si>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</si>
  <si>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</si>
  <si>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</si>
  <si>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</si>
  <si>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</si>
  <si>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</si>
  <si>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</si>
  <si>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</si>
  <si>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</si>
  <si>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</si>
  <si>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</si>
  <si>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</si>
  <si>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</si>
  <si>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</si>
  <si>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</si>
  <si>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</si>
  <si>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</si>
  <si>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</si>
  <si>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</si>
  <si>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</si>
  <si>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</si>
  <si>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</si>
  <si>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</si>
  <si>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</si>
  <si>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</si>
  <si>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</si>
  <si>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</si>
  <si>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</si>
  <si>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</si>
  <si>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</si>
  <si>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</si>
  <si>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</si>
  <si>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</si>
  <si>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</si>
  <si>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</si>
  <si>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</si>
  <si>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</si>
  <si>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</si>
  <si>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</si>
  <si>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</si>
  <si>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</si>
  <si>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</si>
  <si>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</si>
  <si>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</si>
  <si>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</si>
  <si>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</si>
  <si>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</si>
  <si>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</si>
  <si>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</si>
  <si>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</si>
  <si>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</si>
  <si>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</si>
  <si>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</si>
  <si>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</si>
  <si>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</si>
  <si>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</si>
  <si>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</si>
  <si>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</si>
  <si>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</si>
  <si>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</si>
  <si>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</si>
  <si>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</si>
  <si>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</si>
  <si>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</si>
  <si>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</si>
  <si>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</si>
  <si>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</si>
  <si>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</si>
  <si>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</si>
  <si>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</si>
  <si>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</si>
  <si>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</si>
  <si>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</si>
  <si>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</si>
  <si>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</si>
  <si>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</si>
  <si>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</si>
  <si>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</si>
  <si>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</si>
  <si>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</si>
  <si>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</si>
  <si>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</si>
  <si>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</si>
  <si>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</si>
  <si>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</si>
  <si>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</si>
  <si>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</si>
  <si>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</si>
  <si>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</si>
  <si>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</si>
  <si>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</si>
  <si>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</si>
  <si>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</si>
  <si>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</si>
  <si>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</si>
  <si>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</si>
  <si>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</si>
  <si>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</si>
  <si>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</si>
  <si>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</si>
  <si>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</si>
  <si>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</si>
  <si>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</si>
  <si>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</si>
  <si>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</si>
  <si>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</si>
  <si>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</si>
  <si>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</si>
  <si>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</si>
  <si>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</si>
  <si>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</si>
  <si>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</si>
  <si>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</si>
  <si>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</si>
  <si>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</si>
  <si>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</si>
  <si>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</si>
  <si>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</si>
  <si>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</si>
  <si>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</si>
  <si>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</si>
  <si>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</si>
  <si>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</si>
  <si>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</si>
  <si>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</si>
  <si>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</si>
  <si>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</si>
  <si>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</si>
  <si>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</si>
  <si>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</si>
  <si>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</si>
  <si>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</si>
  <si>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</si>
  <si>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</si>
  <si>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</si>
  <si>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</si>
  <si>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</si>
  <si>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</si>
  <si>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</si>
  <si>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</si>
  <si>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</si>
  <si>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</si>
  <si>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</si>
  <si>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</si>
  <si>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</si>
  <si>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</si>
  <si>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</si>
  <si>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</si>
  <si>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</si>
  <si>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</si>
  <si>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</si>
  <si>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</si>
  <si>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</si>
  <si>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</si>
  <si>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</si>
  <si>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</si>
  <si>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</si>
  <si>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</si>
  <si>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</si>
  <si>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</si>
  <si>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</si>
  <si>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</si>
  <si>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</si>
  <si>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</si>
  <si>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</si>
  <si>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</si>
  <si>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</si>
  <si>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</si>
  <si>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</si>
  <si>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</si>
  <si>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</si>
  <si>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</si>
  <si>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</si>
  <si>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</si>
  <si>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</si>
  <si>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</si>
  <si>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</si>
  <si>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</si>
  <si>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</si>
  <si>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</si>
  <si>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</si>
  <si>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</si>
  <si>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</si>
  <si>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</si>
  <si>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</si>
  <si>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</si>
  <si>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</si>
  <si>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</si>
  <si>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</si>
  <si>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</si>
  <si>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</si>
  <si>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</si>
  <si>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</si>
  <si>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</si>
  <si>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</si>
  <si>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</si>
  <si>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</si>
  <si>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</si>
  <si>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</si>
  <si>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</si>
  <si>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</si>
  <si>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</si>
  <si>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</si>
  <si>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</si>
  <si>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</si>
  <si>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</si>
  <si>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</si>
  <si>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</si>
  <si>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</si>
  <si>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</si>
  <si>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</si>
  <si>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</si>
  <si>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</si>
  <si>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</si>
  <si>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</si>
  <si>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</si>
  <si>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</si>
  <si>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</si>
  <si>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</si>
  <si>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</si>
  <si>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</si>
  <si>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</si>
  <si>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</si>
  <si>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</si>
  <si>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</si>
  <si>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</si>
  <si>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</si>
  <si>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</si>
  <si>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</si>
  <si>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</si>
  <si>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</si>
  <si>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</si>
  <si>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</si>
  <si>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</si>
  <si>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</si>
  <si>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</si>
  <si>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</si>
  <si>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</si>
  <si>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</si>
  <si>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</si>
  <si>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</si>
  <si>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</si>
  <si>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</si>
  <si>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</si>
  <si>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</si>
  <si>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</si>
  <si>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</si>
  <si>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</si>
  <si>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</si>
  <si>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</si>
  <si>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</si>
  <si>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</si>
  <si>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</si>
  <si>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</si>
  <si>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</si>
  <si>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</si>
  <si>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</si>
  <si>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</si>
  <si>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</si>
  <si>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</si>
  <si>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</si>
  <si>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</si>
  <si>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</si>
  <si>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</si>
  <si>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</si>
  <si>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</si>
  <si>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</si>
  <si>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</si>
  <si>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</si>
  <si>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</si>
  <si>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</si>
  <si>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</si>
  <si>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</si>
  <si>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</si>
  <si>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</si>
  <si>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</si>
  <si>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</si>
  <si>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</si>
  <si>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</si>
  <si>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</si>
  <si>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</si>
  <si>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</si>
  <si>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</si>
  <si>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</si>
  <si>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</si>
  <si>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</si>
  <si>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</si>
  <si>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</si>
  <si>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</si>
  <si>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</si>
  <si>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</si>
  <si>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</si>
  <si>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</si>
  <si>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</si>
  <si>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</si>
  <si>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</si>
  <si>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</si>
  <si>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</si>
  <si>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</si>
  <si>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</si>
  <si>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</si>
  <si>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</si>
  <si>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</si>
  <si>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</si>
  <si>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</si>
  <si>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</si>
  <si>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</si>
  <si>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</si>
  <si>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</si>
  <si>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</si>
  <si>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</si>
  <si>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</si>
  <si>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</si>
  <si>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</si>
  <si>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</si>
  <si>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</si>
  <si>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</si>
  <si>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</si>
  <si>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</si>
  <si>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</si>
  <si>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</si>
  <si>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</si>
  <si>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</si>
  <si>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</si>
  <si>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</si>
  <si>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</si>
  <si>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</si>
  <si>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</si>
  <si>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</si>
  <si>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</si>
  <si>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</si>
  <si>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</si>
  <si>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</si>
  <si>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</si>
  <si>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</si>
  <si>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</si>
  <si>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</si>
  <si>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</si>
  <si>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</si>
  <si>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</si>
  <si>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</si>
  <si>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</si>
  <si>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</si>
  <si>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</si>
  <si>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</si>
  <si>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</si>
  <si>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</si>
  <si>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</si>
  <si>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</si>
  <si>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</si>
  <si>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</si>
  <si>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</si>
  <si>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</si>
  <si>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</si>
  <si>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</si>
  <si>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</si>
  <si>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</si>
  <si>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</si>
  <si>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</si>
  <si>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</si>
  <si>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</si>
  <si>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</si>
  <si>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</si>
  <si>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</si>
  <si>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</si>
  <si>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</si>
  <si>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</si>
  <si>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</si>
  <si>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</si>
  <si>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</si>
  <si>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</si>
  <si>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</si>
  <si>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</si>
  <si>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</si>
  <si>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</si>
  <si>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</si>
  <si>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</si>
  <si>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</si>
  <si>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</si>
  <si>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</si>
  <si>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</si>
  <si>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</si>
  <si>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</si>
  <si>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</si>
  <si>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</si>
  <si>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</si>
  <si>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</si>
  <si>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</si>
  <si>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</si>
  <si>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</si>
  <si>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</si>
  <si>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</si>
  <si>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</si>
  <si>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</si>
  <si>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</si>
  <si>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</si>
  <si>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</si>
  <si>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</si>
  <si>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</si>
  <si>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</si>
  <si>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</si>
  <si>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</si>
  <si>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</si>
  <si>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</si>
  <si>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</si>
  <si>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</si>
  <si>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</si>
  <si>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</si>
  <si>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</si>
  <si>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</si>
  <si>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</si>
  <si>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</si>
  <si>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</si>
  <si>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</si>
  <si>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</si>
  <si>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</si>
  <si>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</si>
  <si>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</si>
  <si>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</si>
  <si>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</si>
  <si>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</si>
  <si>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</si>
  <si>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</si>
  <si>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</si>
  <si>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</si>
  <si>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</si>
  <si>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</si>
  <si>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</si>
  <si>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</si>
  <si>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</si>
  <si>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</si>
  <si>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</si>
  <si>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</si>
  <si>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</si>
  <si>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</si>
  <si>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</si>
  <si>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</si>
  <si>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</si>
  <si>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</si>
  <si>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</si>
  <si>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</si>
  <si>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</si>
  <si>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</si>
  <si>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</si>
  <si>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</si>
  <si>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</si>
  <si>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</si>
  <si>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</si>
  <si>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</si>
  <si>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</si>
  <si>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</si>
  <si>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</si>
  <si>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</si>
  <si>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</si>
  <si>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</si>
  <si>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</si>
  <si>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</si>
  <si>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</si>
  <si>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</si>
  <si>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</si>
  <si>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</si>
  <si>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</si>
  <si>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</si>
  <si>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</si>
  <si>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</si>
  <si>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</si>
  <si>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</si>
  <si>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</si>
  <si>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</si>
  <si>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</si>
  <si>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</si>
  <si>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</si>
  <si>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</si>
  <si>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</si>
  <si>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</si>
  <si>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</si>
  <si>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</si>
  <si>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</si>
  <si>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</si>
  <si>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</si>
  <si>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</si>
  <si>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</si>
  <si>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</si>
  <si>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</si>
  <si>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</si>
  <si>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</si>
  <si>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</si>
  <si>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</si>
  <si>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</si>
  <si>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</si>
  <si>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</si>
  <si>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</si>
  <si>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</si>
  <si>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</si>
  <si>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</si>
  <si>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</si>
  <si>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</si>
  <si>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</si>
  <si>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</si>
  <si>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</si>
  <si>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</si>
  <si>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</si>
  <si>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</si>
  <si>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</si>
  <si>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</si>
  <si>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</si>
  <si>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</si>
  <si>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</si>
  <si>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</si>
  <si>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</si>
  <si>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</si>
  <si>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</si>
  <si>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</si>
  <si>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</si>
  <si>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</si>
  <si>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</si>
  <si>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</si>
  <si>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</si>
  <si>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</si>
  <si>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</si>
  <si>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</si>
  <si>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</si>
  <si>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</si>
  <si>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</si>
  <si>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</si>
  <si>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</si>
  <si>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</si>
  <si>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</si>
  <si>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</si>
  <si>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</si>
  <si>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</si>
  <si>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</si>
  <si>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</si>
  <si>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</si>
  <si>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</si>
  <si>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</si>
  <si>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</si>
  <si>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</si>
  <si>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</si>
  <si>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</si>
  <si>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</si>
  <si>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</si>
  <si>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</si>
  <si>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</si>
  <si>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</si>
  <si>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</si>
  <si>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</si>
  <si>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</si>
  <si>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</si>
  <si>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</si>
  <si>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</si>
  <si>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</si>
  <si>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</si>
  <si>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</si>
  <si>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</si>
  <si>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</si>
  <si>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</si>
  <si>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</si>
  <si>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</si>
  <si>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</si>
  <si>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</si>
  <si>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</si>
  <si>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</si>
  <si>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</si>
  <si>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</si>
  <si>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</si>
  <si>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</si>
  <si>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</si>
  <si>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</si>
  <si>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</si>
  <si>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</si>
  <si>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</si>
  <si>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</si>
  <si>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</si>
  <si>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</si>
  <si>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</si>
  <si>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</si>
  <si>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</si>
  <si>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</si>
  <si>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</si>
  <si>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</si>
  <si>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</si>
  <si>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</si>
  <si>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</si>
  <si>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</si>
  <si>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</si>
  <si>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</si>
  <si>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</si>
  <si>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</si>
  <si>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</si>
  <si>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</si>
  <si>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</si>
  <si>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</si>
  <si>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</si>
  <si>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</si>
  <si>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</si>
  <si>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</si>
  <si>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</si>
  <si>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</si>
  <si>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</si>
  <si>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</si>
  <si>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</si>
  <si>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</si>
  <si>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</si>
  <si>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</si>
  <si>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</si>
  <si>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</si>
  <si>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</si>
  <si>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</si>
  <si>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</si>
  <si>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</si>
  <si>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</si>
  <si>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</si>
  <si>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</si>
  <si>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</si>
  <si>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</si>
  <si>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</si>
  <si>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</si>
  <si>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</si>
  <si>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</si>
  <si>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</si>
  <si>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</si>
  <si>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</si>
  <si>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</si>
  <si>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</si>
  <si>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</si>
  <si>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</si>
  <si>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</si>
  <si>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</si>
  <si>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</si>
  <si>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</si>
  <si>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</si>
  <si>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</si>
  <si>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</si>
  <si>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</si>
  <si>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</si>
  <si>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</si>
  <si>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</si>
  <si>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</si>
  <si>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</si>
  <si>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</si>
  <si>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</si>
  <si>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</si>
  <si>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</si>
  <si>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</si>
  <si>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</si>
  <si>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</si>
  <si>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</si>
  <si>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</si>
  <si>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</si>
  <si>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</si>
  <si>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</si>
  <si>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</si>
  <si>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</si>
  <si>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</si>
  <si>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</si>
  <si>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</si>
  <si>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</si>
  <si>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</si>
  <si>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</si>
  <si>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</si>
  <si>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</si>
  <si>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</si>
  <si>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</si>
  <si>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</si>
  <si>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</si>
  <si>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</si>
  <si>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</si>
  <si>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</si>
  <si>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</si>
  <si>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</si>
  <si>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</si>
  <si>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</si>
  <si>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</si>
  <si>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</si>
  <si>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</si>
  <si>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</si>
  <si>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</si>
  <si>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</si>
  <si>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</si>
  <si>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</si>
  <si>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</si>
  <si>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</si>
  <si>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</si>
  <si>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</si>
  <si>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</si>
  <si>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</si>
  <si>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</si>
  <si>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</si>
  <si>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</si>
  <si>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</si>
  <si>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</si>
  <si>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</si>
  <si>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</si>
  <si>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</si>
  <si>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</si>
  <si>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</si>
  <si>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</si>
  <si>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</si>
  <si>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</si>
  <si>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</si>
  <si>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</si>
  <si>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</si>
  <si>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</si>
  <si>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</si>
  <si>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</si>
  <si>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</si>
  <si>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</si>
  <si>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</si>
  <si>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</si>
  <si>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</si>
  <si>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</si>
  <si>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</si>
  <si>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</si>
  <si>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</si>
  <si>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</si>
  <si>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</si>
  <si>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</si>
  <si>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</si>
  <si>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</si>
  <si>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</si>
  <si>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</si>
  <si>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</si>
  <si>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</si>
  <si>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</si>
  <si>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</si>
  <si>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</si>
  <si>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</si>
  <si>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</si>
  <si>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</si>
  <si>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</si>
  <si>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</si>
  <si>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</si>
  <si>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</si>
  <si>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</si>
  <si>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</si>
  <si>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</si>
  <si>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</si>
  <si>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</si>
  <si>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</si>
  <si>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</si>
  <si>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</si>
  <si>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</si>
  <si>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</si>
  <si>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</si>
  <si>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</si>
  <si>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</si>
  <si>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</si>
  <si>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</si>
  <si>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</si>
  <si>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</si>
  <si>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</si>
  <si>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</si>
  <si>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</si>
  <si>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</si>
  <si>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</si>
  <si>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</si>
  <si>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</si>
  <si>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</si>
  <si>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</si>
  <si>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</si>
  <si>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</si>
  <si>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</si>
  <si>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</si>
  <si>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</si>
  <si>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</si>
  <si>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</si>
  <si>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</si>
  <si>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</si>
  <si>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</si>
  <si>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</si>
  <si>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</si>
  <si>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</si>
  <si>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</si>
  <si>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</si>
  <si>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</si>
  <si>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</si>
  <si>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</si>
  <si>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</si>
  <si>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</si>
  <si>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</si>
  <si>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</si>
  <si>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</si>
  <si>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</si>
  <si>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</si>
  <si>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</si>
  <si>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</si>
  <si>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</si>
  <si>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</si>
  <si>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</si>
  <si>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</si>
  <si>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</si>
  <si>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</si>
  <si>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</si>
  <si>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</si>
  <si>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</si>
  <si>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</si>
  <si>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</si>
  <si>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</si>
  <si>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</si>
  <si>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</si>
  <si>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</si>
  <si>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</si>
  <si>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</si>
  <si>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</si>
  <si>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</si>
  <si>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</si>
  <si>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</si>
  <si>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</si>
  <si>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</si>
  <si>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</si>
  <si>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</si>
  <si>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</si>
  <si>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</si>
  <si>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</si>
  <si>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</si>
  <si>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</si>
  <si>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</si>
  <si>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</si>
  <si>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</si>
  <si>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</si>
  <si>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</si>
  <si>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</si>
  <si>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</si>
  <si>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</si>
  <si>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</si>
  <si>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</si>
  <si>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</si>
  <si>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</si>
  <si>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</si>
  <si>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</si>
  <si>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</si>
  <si>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</si>
  <si>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</si>
  <si>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</si>
  <si>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</si>
  <si>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</si>
  <si>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</si>
  <si>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</si>
  <si>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</si>
  <si>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</si>
  <si>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</si>
  <si>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</si>
  <si>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</si>
  <si>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</si>
  <si>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</si>
  <si>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</si>
  <si>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</si>
  <si>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</si>
  <si>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</si>
  <si>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</si>
  <si>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</si>
  <si>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</si>
  <si>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</si>
  <si>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</si>
  <si>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</si>
  <si>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</si>
  <si>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</si>
  <si>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</si>
  <si>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</si>
  <si>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</si>
  <si>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</si>
  <si>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</si>
  <si>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</si>
  <si>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</si>
  <si>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</si>
  <si>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</si>
  <si>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</si>
  <si>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</si>
  <si>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</si>
  <si>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</si>
  <si>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</si>
  <si>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</si>
  <si>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</si>
  <si>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</si>
  <si>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</si>
  <si>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</si>
  <si>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</si>
  <si>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</si>
  <si>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</si>
  <si>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</si>
  <si>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</si>
  <si>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</si>
  <si>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</si>
  <si>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</si>
  <si>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</si>
  <si>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</si>
  <si>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</si>
  <si>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</si>
  <si>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</si>
  <si>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</si>
  <si>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</si>
  <si>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</si>
  <si>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</si>
  <si>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</si>
  <si>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</si>
  <si>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</si>
  <si>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</si>
  <si>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</si>
  <si>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</si>
  <si>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</si>
  <si>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</si>
  <si>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</si>
  <si>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</si>
  <si>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</si>
  <si>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</si>
  <si>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</si>
  <si>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</si>
  <si>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</si>
  <si>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</si>
  <si>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</si>
  <si>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</si>
  <si>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</si>
  <si>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</si>
  <si>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</si>
  <si>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</si>
  <si>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</si>
  <si>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</si>
  <si>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</si>
  <si>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</si>
  <si>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</si>
  <si>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</si>
  <si>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</si>
  <si>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</si>
  <si>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</si>
  <si>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</si>
  <si>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</si>
  <si>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</si>
  <si>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</si>
  <si>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</si>
  <si>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</si>
  <si>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</si>
  <si>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</si>
  <si>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</si>
  <si>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</si>
  <si>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</si>
  <si>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</si>
  <si>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</si>
  <si>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</si>
  <si>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</si>
  <si>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</si>
  <si>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</si>
  <si>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</si>
  <si>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</si>
  <si>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</si>
  <si>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</si>
  <si>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</si>
  <si>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</si>
  <si>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</si>
  <si>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</si>
  <si>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</si>
  <si>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</si>
  <si>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</si>
  <si>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</si>
  <si>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</si>
  <si>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</si>
  <si>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</si>
  <si>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</si>
  <si>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</si>
  <si>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</si>
  <si>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</si>
  <si>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</si>
  <si>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</si>
  <si>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</si>
  <si>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</si>
  <si>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</si>
  <si>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</si>
  <si>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</si>
  <si>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</si>
  <si>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</si>
  <si>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</si>
  <si>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</si>
  <si>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</si>
  <si>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</si>
  <si>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</si>
  <si>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</si>
  <si>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</si>
  <si>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</si>
  <si>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</si>
  <si>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</si>
  <si>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</si>
  <si>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</si>
  <si>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</si>
  <si>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</si>
  <si>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</si>
  <si>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</si>
  <si>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</si>
  <si>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</si>
  <si>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</si>
  <si>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</si>
  <si>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</si>
  <si>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</si>
  <si>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</si>
  <si>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</si>
  <si>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</si>
  <si>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</si>
  <si>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</si>
  <si>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</si>
  <si>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</si>
  <si>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</si>
  <si>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</si>
  <si>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</si>
  <si>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</si>
  <si>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</si>
  <si>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</si>
  <si>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</si>
  <si>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</si>
  <si>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</si>
  <si>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</si>
  <si>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</si>
  <si>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</si>
  <si>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</si>
  <si>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</si>
  <si>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</si>
  <si>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</si>
  <si>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</si>
  <si>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</si>
  <si>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</si>
  <si>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</si>
  <si>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</si>
  <si>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</si>
  <si>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</si>
  <si>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</si>
  <si>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</si>
  <si>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</si>
  <si>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</si>
  <si>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</si>
  <si>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</si>
  <si>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</si>
  <si>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</si>
  <si>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</si>
  <si>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</si>
  <si>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</si>
  <si>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</si>
  <si>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</si>
  <si>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</si>
  <si>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</si>
  <si>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</si>
  <si>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</si>
  <si>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</si>
  <si>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</si>
  <si>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</si>
  <si>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</si>
  <si>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</si>
  <si>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</si>
  <si>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</si>
  <si>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</si>
  <si>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</si>
  <si>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</si>
  <si>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</si>
  <si>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</si>
  <si>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</si>
  <si>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</si>
  <si>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</si>
  <si>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</si>
  <si>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</si>
  <si>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</si>
  <si>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</si>
  <si>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</si>
  <si>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</si>
  <si>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</si>
  <si>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</si>
  <si>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</si>
  <si>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</si>
  <si>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</si>
  <si>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</si>
  <si>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</si>
  <si>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</si>
  <si>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</si>
  <si>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</si>
  <si>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</si>
  <si>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</si>
  <si>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</si>
  <si>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</si>
  <si>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</si>
  <si>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</si>
  <si>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</si>
  <si>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</si>
  <si>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</si>
  <si>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</si>
  <si>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</si>
  <si>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</si>
  <si>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</si>
  <si>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</si>
  <si>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</si>
  <si>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</si>
  <si>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</si>
  <si>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</si>
  <si>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</si>
  <si>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</si>
  <si>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</si>
  <si>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</si>
  <si>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</si>
  <si>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</si>
  <si>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</si>
  <si>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</si>
  <si>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</si>
  <si>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</si>
  <si>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</si>
  <si>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</si>
  <si>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</si>
  <si>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</si>
  <si>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</si>
  <si>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</si>
  <si>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</si>
  <si>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</si>
  <si>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</si>
  <si>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</si>
  <si>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</si>
  <si>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</si>
  <si>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</si>
  <si>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</si>
  <si>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</si>
  <si>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</si>
  <si>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</si>
  <si>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</si>
  <si>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</si>
  <si>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</si>
  <si>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</si>
  <si>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</si>
  <si>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</si>
  <si>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</si>
  <si>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</si>
  <si>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</si>
  <si>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</si>
  <si>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</si>
  <si>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</si>
  <si>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</si>
  <si>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</si>
  <si>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</si>
  <si>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</si>
  <si>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</si>
  <si>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</si>
  <si>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</si>
  <si>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</si>
  <si>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</si>
  <si>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</si>
  <si>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</si>
  <si>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</si>
  <si>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</si>
  <si>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</si>
  <si>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</si>
  <si>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</si>
  <si>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</si>
  <si>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</si>
  <si>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</si>
  <si>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</si>
  <si>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</si>
  <si>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</si>
  <si>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</si>
  <si>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</si>
  <si>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</si>
  <si>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</si>
  <si>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</si>
  <si>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</si>
  <si>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</si>
  <si>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</si>
  <si>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</si>
  <si>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</si>
  <si>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</si>
  <si>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</si>
  <si>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</si>
  <si>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</si>
  <si>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</si>
  <si>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</si>
  <si>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</si>
  <si>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</si>
  <si>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</si>
  <si>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</si>
  <si>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</si>
  <si>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</si>
  <si>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</si>
  <si>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</si>
  <si>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</si>
  <si>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</si>
  <si>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</si>
  <si>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</si>
  <si>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</si>
  <si>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</si>
  <si>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</si>
  <si>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</si>
  <si>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</si>
  <si>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</si>
  <si>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</si>
  <si>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</si>
  <si>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</si>
  <si>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</si>
  <si>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</si>
  <si>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</si>
  <si>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</si>
  <si>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</si>
  <si>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</si>
  <si>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</si>
  <si>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</si>
  <si>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</si>
  <si>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</si>
  <si>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</si>
  <si>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</si>
  <si>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</si>
  <si>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</si>
  <si>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</si>
  <si>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</si>
  <si>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</si>
  <si>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</si>
  <si>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</si>
  <si>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</si>
  <si>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</si>
  <si>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</si>
  <si>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</si>
  <si>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</si>
  <si>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</si>
  <si>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</si>
  <si>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</si>
  <si>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</si>
  <si>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</si>
  <si>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</si>
  <si>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</si>
  <si>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</si>
  <si>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</si>
  <si>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</si>
  <si>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</si>
  <si>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</si>
  <si>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</si>
  <si>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</si>
  <si>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</si>
  <si>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</si>
  <si>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</si>
  <si>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</si>
  <si>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</si>
  <si>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</si>
  <si>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</si>
  <si>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</si>
  <si>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</si>
  <si>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</si>
  <si>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</si>
  <si>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</si>
  <si>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</si>
  <si>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</si>
  <si>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</si>
  <si>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</si>
  <si>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</si>
  <si>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</si>
  <si>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</si>
  <si>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</si>
  <si>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</si>
  <si>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</si>
  <si>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</si>
  <si>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</si>
  <si>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</si>
  <si>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</si>
  <si>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</si>
  <si>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</si>
  <si>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</si>
  <si>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</si>
  <si>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</si>
  <si>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</si>
  <si>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</si>
  <si>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</si>
  <si>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</si>
  <si>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</si>
  <si>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</si>
  <si>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</si>
  <si>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</si>
  <si>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</si>
  <si>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</si>
  <si>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</si>
  <si>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</si>
  <si>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</si>
  <si>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</si>
  <si>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</si>
  <si>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</si>
  <si>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</si>
  <si>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</si>
  <si>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</si>
  <si>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</si>
  <si>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</si>
  <si>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</si>
  <si>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</si>
  <si>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</si>
  <si>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</si>
  <si>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</si>
  <si>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</si>
  <si>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</si>
  <si>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</si>
  <si>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</si>
  <si>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</si>
  <si>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</si>
  <si>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</si>
  <si>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</si>
  <si>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</si>
  <si>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</si>
  <si>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</si>
  <si>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</si>
  <si>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</si>
  <si>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</si>
  <si>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</si>
  <si>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</si>
  <si>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</si>
  <si>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</si>
  <si>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</si>
  <si>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</si>
  <si>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</si>
  <si>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</si>
  <si>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</si>
  <si>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</si>
  <si>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</si>
  <si>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</si>
  <si>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</si>
  <si>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</si>
  <si>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</si>
  <si>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</si>
  <si>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</si>
  <si>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</si>
  <si>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</si>
  <si>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</si>
  <si>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</si>
  <si>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</si>
  <si>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</si>
  <si>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</si>
  <si>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</si>
  <si>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</si>
  <si>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</si>
  <si>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</si>
  <si>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</si>
  <si>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</si>
  <si>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</si>
  <si>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</si>
  <si>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</si>
  <si>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</si>
  <si>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</si>
  <si>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</si>
  <si>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</si>
  <si>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</si>
  <si>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</si>
  <si>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</si>
  <si>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</si>
  <si>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</si>
  <si>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</si>
  <si>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</si>
  <si>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</si>
  <si>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</si>
  <si>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</si>
  <si>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</si>
  <si>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</si>
  <si>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</si>
  <si>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</si>
  <si>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</si>
  <si>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</si>
  <si>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</si>
  <si>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</si>
  <si>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</si>
  <si>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</si>
  <si>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</si>
  <si>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</si>
  <si>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</si>
  <si>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</si>
  <si>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</si>
  <si>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</si>
  <si>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</si>
  <si>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</si>
  <si>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</si>
  <si>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</si>
  <si>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</si>
  <si>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</si>
  <si>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</si>
  <si>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</si>
  <si>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</si>
  <si>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</si>
  <si>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</si>
  <si>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</si>
  <si>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</si>
  <si>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</si>
  <si>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</si>
  <si>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</si>
  <si>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</si>
  <si>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</si>
  <si>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</si>
  <si>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</si>
  <si>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</si>
  <si>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</si>
  <si>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</si>
  <si>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</si>
  <si>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</si>
  <si>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</si>
  <si>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</si>
  <si>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</si>
  <si>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</si>
  <si>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</si>
  <si>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</si>
  <si>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</si>
  <si>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</si>
  <si>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</si>
  <si>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</si>
  <si>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</si>
  <si>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</si>
  <si>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</si>
  <si>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</si>
  <si>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</si>
  <si>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</si>
  <si>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</si>
  <si>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</si>
  <si>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</si>
  <si>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</si>
  <si>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</si>
  <si>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</si>
  <si>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</si>
  <si>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</si>
  <si>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</si>
  <si>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</si>
  <si>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</si>
  <si>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</si>
  <si>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</si>
  <si>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</si>
  <si>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</si>
  <si>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</si>
  <si>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</si>
  <si>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</si>
  <si>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</si>
  <si>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</si>
  <si>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</si>
  <si>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</si>
  <si>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</si>
  <si>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</si>
  <si>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</si>
  <si>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</si>
  <si>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</si>
  <si>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</si>
  <si>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</si>
  <si>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</si>
  <si>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</si>
  <si>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</si>
  <si>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</si>
  <si>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</si>
  <si>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</si>
  <si>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</si>
  <si>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</si>
  <si>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</si>
  <si>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</si>
  <si>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</si>
  <si>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</si>
  <si>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</si>
  <si>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</si>
  <si>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</si>
  <si>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</si>
  <si>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</si>
  <si>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</si>
  <si>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</si>
  <si>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</si>
  <si>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</si>
  <si>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</si>
  <si>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</si>
  <si>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</si>
  <si>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</si>
  <si>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</si>
  <si>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</si>
  <si>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</si>
  <si>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</si>
  <si>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</si>
  <si>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</si>
  <si>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</si>
  <si>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</si>
  <si>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</si>
  <si>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</si>
  <si>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</si>
  <si>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</si>
  <si>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</si>
  <si>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</si>
  <si>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</si>
  <si>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</si>
  <si>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</si>
  <si>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</si>
  <si>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</si>
  <si>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</si>
  <si>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</si>
  <si>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</si>
  <si>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</si>
  <si>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</si>
  <si>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</si>
  <si>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</si>
  <si>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</si>
  <si>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</si>
  <si>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</si>
  <si>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</si>
  <si>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</si>
  <si>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</si>
  <si>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</si>
  <si>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</si>
  <si>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</si>
  <si>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</si>
  <si>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</si>
  <si>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</si>
  <si>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</si>
  <si>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</si>
  <si>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</si>
  <si>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</si>
  <si>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</si>
  <si>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</si>
  <si>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</si>
  <si>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</si>
  <si>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</si>
  <si>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</si>
  <si>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</si>
  <si>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</si>
  <si>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</si>
  <si>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</si>
  <si>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</si>
  <si>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</si>
  <si>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</si>
  <si>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</si>
  <si>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</si>
  <si>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</si>
  <si>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</si>
  <si>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</si>
  <si>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</si>
  <si>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</si>
  <si>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</si>
  <si>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</si>
  <si>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</si>
  <si>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</si>
  <si>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</si>
  <si>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</si>
  <si>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</si>
  <si>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</si>
  <si>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</si>
  <si>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</si>
  <si>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</si>
  <si>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</si>
  <si>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</si>
  <si>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</si>
  <si>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</si>
  <si>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</si>
  <si>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</si>
  <si>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</si>
  <si>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</si>
  <si>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</si>
  <si>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</si>
  <si>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</si>
  <si>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</si>
  <si>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</si>
  <si>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</si>
  <si>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</si>
  <si>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</si>
  <si>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</si>
  <si>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</si>
  <si>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</si>
  <si>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</si>
  <si>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</si>
  <si>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</si>
  <si>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</si>
  <si>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</si>
  <si>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</si>
  <si>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</si>
  <si>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</si>
  <si>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</si>
  <si>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</si>
  <si>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</si>
  <si>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</si>
  <si>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</si>
  <si>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</si>
  <si>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</si>
  <si>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</si>
  <si>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</si>
  <si>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</si>
  <si>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</si>
  <si>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</si>
  <si>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</si>
  <si>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</si>
  <si>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</si>
  <si>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</si>
  <si>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</si>
  <si>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</si>
  <si>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</si>
  <si>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</si>
  <si>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</si>
  <si>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</si>
  <si>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</si>
  <si>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</si>
  <si>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</si>
  <si>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</si>
  <si>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</si>
  <si>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</si>
  <si>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</si>
  <si>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</si>
  <si>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</si>
  <si>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</si>
  <si>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</si>
  <si>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</si>
  <si>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</si>
  <si>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</si>
  <si>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</si>
  <si>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</si>
  <si>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</si>
  <si>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</si>
  <si>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</si>
  <si>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</si>
  <si>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</si>
  <si>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</si>
  <si>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</si>
  <si>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</si>
  <si>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</si>
  <si>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</si>
  <si>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</si>
  <si>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</si>
  <si>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</si>
  <si>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</si>
  <si>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</si>
  <si>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</si>
  <si>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</si>
  <si>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</si>
  <si>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</si>
  <si>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</si>
  <si>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</si>
  <si>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</si>
  <si>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</si>
  <si>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</si>
  <si>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</si>
  <si>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</si>
  <si>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</si>
  <si>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</si>
  <si>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</si>
  <si>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</si>
  <si>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</si>
  <si>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</si>
  <si>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</si>
  <si>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</si>
  <si>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</si>
  <si>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</si>
  <si>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</si>
  <si>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</si>
  <si>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</si>
  <si>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</si>
  <si>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</si>
  <si>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</si>
  <si>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</si>
  <si>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</si>
  <si>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</si>
  <si>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</si>
  <si>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</si>
  <si>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</si>
  <si>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</si>
  <si>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</si>
  <si>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</si>
  <si>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</si>
  <si>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</si>
  <si>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</si>
  <si>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</si>
  <si>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</si>
  <si>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</si>
  <si>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</si>
  <si>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</si>
  <si>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</si>
  <si>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</si>
  <si>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</si>
  <si>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</si>
  <si>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</si>
  <si>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</si>
  <si>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</si>
  <si>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</si>
  <si>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</si>
  <si>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</si>
  <si>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</si>
  <si>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</si>
  <si>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</si>
  <si>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</si>
  <si>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</si>
  <si>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</si>
  <si>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</si>
  <si>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</si>
  <si>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</si>
  <si>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</si>
  <si>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</si>
  <si>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</si>
  <si>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</si>
  <si>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</si>
  <si>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</si>
  <si>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</si>
  <si>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</si>
  <si>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</si>
  <si>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</si>
  <si>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</si>
  <si>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</si>
  <si>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</si>
  <si>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</si>
  <si>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</si>
  <si>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</si>
  <si>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</si>
  <si>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</si>
  <si>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</si>
  <si>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</si>
  <si>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</si>
  <si>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</si>
  <si>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</si>
  <si>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</si>
  <si>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</si>
  <si>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</si>
  <si>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</si>
  <si>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</si>
  <si>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</si>
  <si>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</si>
  <si>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</si>
  <si>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</si>
  <si>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</si>
  <si>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</si>
  <si>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</si>
  <si>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</si>
  <si>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</si>
  <si>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</si>
  <si>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</si>
  <si>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</si>
  <si>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</si>
  <si>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</si>
  <si>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</si>
  <si>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</si>
  <si>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</si>
  <si>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</si>
  <si>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</si>
  <si>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</si>
  <si>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</si>
  <si>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</si>
  <si>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</si>
  <si>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</si>
  <si>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</si>
  <si>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</si>
  <si>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</si>
  <si>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</si>
  <si>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</si>
  <si>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</si>
  <si>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</si>
  <si>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</si>
  <si>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</si>
  <si>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</si>
  <si>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</si>
  <si>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</si>
  <si>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</si>
  <si>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</si>
  <si>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</si>
  <si>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</si>
  <si>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</si>
  <si>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</si>
  <si>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</si>
  <si>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</si>
  <si>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</si>
  <si>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</si>
  <si>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</si>
  <si>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</si>
  <si>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</si>
  <si>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</si>
  <si>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</si>
  <si>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</si>
  <si>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</si>
  <si>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</si>
  <si>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</si>
  <si>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</si>
  <si>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</si>
  <si>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</si>
  <si>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</si>
  <si>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</si>
  <si>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</si>
  <si>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</si>
  <si>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</si>
  <si>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</si>
  <si>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</si>
  <si>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</si>
  <si>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</si>
  <si>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</si>
  <si>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</si>
  <si>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</si>
  <si>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</si>
  <si>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</si>
  <si>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</si>
  <si>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</si>
  <si>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</si>
  <si>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</si>
  <si>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</si>
  <si>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</si>
  <si>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</si>
  <si>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</si>
  <si>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</si>
  <si>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</si>
  <si>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</si>
  <si>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</si>
  <si>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</si>
  <si>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</si>
  <si>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</si>
  <si>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</si>
  <si>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</si>
  <si>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</si>
  <si>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</si>
  <si>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</si>
  <si>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</si>
  <si>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</si>
  <si>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</si>
  <si>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</si>
  <si>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</si>
  <si>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</si>
  <si>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</si>
  <si>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</si>
  <si>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</si>
  <si>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</si>
  <si>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</si>
  <si>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</si>
  <si>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</si>
  <si>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</si>
  <si>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</si>
  <si>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</si>
  <si>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</si>
  <si>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</si>
  <si>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</si>
  <si>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</si>
  <si>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</si>
  <si>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</si>
  <si>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</si>
  <si>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</si>
  <si>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</si>
  <si>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</si>
  <si>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</si>
  <si>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</si>
  <si>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</si>
  <si>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</si>
  <si>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</si>
  <si>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</si>
  <si>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</si>
  <si>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</si>
  <si>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</si>
  <si>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</si>
  <si>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</si>
  <si>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</si>
  <si>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</si>
  <si>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</si>
  <si>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</si>
  <si>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</si>
  <si>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</si>
  <si>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</si>
  <si>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</si>
  <si>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</si>
  <si>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</si>
  <si>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</si>
  <si>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</si>
  <si>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</si>
  <si>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</si>
  <si>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</si>
  <si>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</si>
  <si>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</si>
  <si>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</si>
  <si>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</si>
  <si>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</si>
  <si>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</si>
  <si>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</si>
  <si>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</si>
  <si>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</si>
  <si>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</si>
  <si>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</si>
  <si>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</si>
  <si>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</si>
  <si>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</si>
  <si>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</si>
  <si>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</si>
  <si>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</si>
  <si>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</si>
  <si>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</si>
  <si>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</si>
  <si>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</si>
  <si>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</si>
  <si>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</si>
  <si>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</si>
  <si>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</si>
  <si>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</si>
  <si>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</si>
  <si>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</si>
  <si>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</si>
  <si>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</si>
  <si>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</si>
  <si>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</si>
  <si>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</si>
  <si>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</si>
  <si>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</si>
  <si>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</si>
  <si>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</si>
  <si>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</si>
  <si>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</si>
  <si>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</si>
  <si>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</si>
  <si>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</si>
  <si>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</si>
  <si>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</si>
  <si>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</si>
  <si>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</si>
  <si>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</si>
  <si>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</si>
  <si>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</si>
  <si>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</si>
  <si>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</si>
  <si>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</si>
  <si>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</si>
  <si>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</si>
  <si>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</si>
  <si>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</si>
  <si>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</si>
  <si>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</si>
  <si>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</si>
  <si>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</si>
  <si>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</si>
  <si>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</si>
  <si>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</si>
  <si>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</si>
  <si>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</si>
  <si>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</si>
  <si>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</si>
  <si>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</si>
  <si>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</si>
  <si>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</si>
  <si>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</si>
  <si>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</si>
  <si>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</si>
  <si>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</si>
  <si>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</si>
  <si>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</si>
  <si>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</si>
  <si>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</si>
  <si>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</si>
  <si>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</si>
  <si>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</si>
  <si>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</si>
  <si>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</si>
  <si>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</si>
  <si>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</si>
  <si>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</si>
  <si>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</si>
  <si>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</si>
  <si>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</si>
  <si>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</si>
  <si>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</si>
  <si>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</si>
  <si>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</si>
  <si>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</si>
  <si>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</si>
  <si>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</si>
  <si>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</si>
  <si>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</si>
  <si>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</si>
  <si>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</si>
  <si>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</si>
  <si>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</si>
  <si>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</si>
  <si>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</si>
  <si>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</si>
  <si>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</si>
  <si>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</si>
  <si>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</si>
  <si>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</si>
  <si>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</si>
  <si>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</si>
  <si>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</si>
  <si>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</si>
  <si>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</si>
  <si>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</si>
  <si>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</si>
  <si>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</si>
  <si>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</si>
  <si>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</si>
  <si>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</si>
  <si>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</si>
  <si>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</si>
  <si>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</si>
  <si>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</si>
  <si>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</si>
  <si>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</si>
  <si>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</si>
  <si>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</si>
  <si>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</si>
  <si>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</si>
  <si>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</si>
  <si>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</si>
  <si>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</si>
  <si>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</si>
  <si>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</si>
  <si>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</si>
  <si>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</si>
  <si>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</si>
  <si>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</si>
  <si>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</si>
  <si>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</si>
  <si>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</si>
  <si>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</si>
  <si>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</si>
  <si>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</si>
  <si>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</si>
  <si>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</si>
  <si>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</si>
  <si>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</si>
  <si>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</si>
  <si>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</si>
  <si>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</si>
  <si>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</si>
  <si>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</si>
  <si>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</si>
  <si>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</si>
  <si>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</si>
  <si>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</si>
  <si>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</si>
  <si>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</si>
  <si>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</si>
  <si>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</si>
  <si>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</si>
  <si>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</si>
  <si>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</si>
  <si>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</si>
  <si>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</si>
  <si>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</si>
  <si>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</si>
  <si>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</si>
  <si>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</si>
  <si>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</si>
  <si>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</si>
  <si>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</si>
  <si>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</si>
  <si>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</si>
  <si>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</si>
  <si>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</si>
  <si>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</si>
  <si>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</si>
  <si>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</si>
  <si>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</si>
  <si>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</si>
  <si>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</si>
  <si>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</si>
  <si>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</si>
  <si>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</si>
  <si>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</si>
  <si>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</si>
  <si>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</si>
  <si>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</si>
  <si>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</si>
  <si>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</si>
  <si>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</si>
  <si>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</si>
  <si>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</si>
  <si>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</si>
  <si>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</si>
  <si>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</si>
  <si>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</si>
  <si>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</si>
  <si>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</si>
  <si>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</si>
  <si>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</si>
  <si>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</si>
  <si>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</si>
  <si>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</si>
  <si>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</si>
  <si>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</si>
  <si>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</si>
  <si>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</si>
  <si>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</si>
  <si>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</si>
  <si>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</si>
  <si>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</si>
  <si>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</si>
  <si>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</si>
  <si>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</si>
  <si>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</si>
  <si>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</si>
  <si>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</si>
  <si>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</si>
  <si>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</si>
  <si>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</si>
  <si>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</si>
  <si>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</si>
  <si>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</si>
  <si>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</si>
  <si>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</si>
  <si>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</si>
  <si>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</si>
  <si>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</si>
  <si>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</si>
  <si>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</si>
  <si>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</si>
  <si>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</si>
  <si>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</si>
  <si>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</si>
  <si>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</si>
  <si>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</si>
  <si>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</si>
  <si>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</si>
  <si>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</si>
  <si>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</si>
  <si>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</si>
  <si>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</si>
  <si>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</si>
  <si>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</si>
  <si>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</si>
  <si>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</si>
  <si>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</si>
  <si>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</si>
  <si>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</si>
  <si>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</si>
  <si>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</si>
  <si>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</si>
  <si>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</si>
  <si>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</si>
  <si>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</si>
  <si>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</si>
  <si>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</si>
  <si>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</si>
  <si>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</si>
  <si>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</si>
  <si>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</si>
  <si>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</si>
  <si>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</si>
  <si>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</si>
  <si>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</si>
  <si>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</si>
  <si>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</si>
  <si>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</si>
  <si>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</si>
  <si>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</si>
  <si>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</si>
  <si>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</si>
  <si>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</si>
  <si>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</si>
  <si>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</si>
  <si>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</si>
  <si>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</si>
  <si>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</si>
  <si>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</si>
  <si>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</si>
  <si>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</si>
  <si>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</si>
  <si>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</si>
  <si>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</si>
  <si>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</si>
  <si>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</si>
  <si>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</si>
  <si>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</si>
  <si>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</si>
  <si>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</si>
  <si>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</si>
  <si>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</si>
  <si>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</si>
  <si>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</si>
  <si>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</si>
  <si>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</si>
  <si>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</si>
  <si>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</si>
  <si>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</si>
  <si>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</si>
  <si>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</si>
  <si>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</si>
  <si>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</si>
  <si>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</si>
  <si>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</si>
  <si>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</si>
  <si>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</si>
  <si>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</si>
  <si>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</si>
  <si>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</si>
  <si>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</si>
  <si>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</si>
  <si>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</si>
  <si>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</si>
  <si>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</si>
  <si>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</si>
  <si>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</si>
  <si>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</si>
  <si>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</si>
  <si>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</si>
  <si>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</si>
  <si>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</si>
  <si>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</si>
  <si>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</si>
  <si>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</si>
  <si>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</si>
  <si>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</si>
  <si>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</si>
  <si>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</si>
  <si>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</si>
  <si>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</si>
  <si>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</si>
  <si>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</si>
  <si>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</si>
  <si>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</si>
  <si>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</si>
  <si>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</si>
  <si>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</si>
  <si>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</si>
  <si>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</si>
  <si>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</si>
  <si>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</si>
  <si>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</si>
  <si>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</si>
  <si>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</si>
  <si>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</si>
  <si>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</si>
  <si>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</si>
  <si>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</si>
  <si>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</si>
  <si>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</si>
  <si>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</si>
  <si>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</si>
  <si>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</si>
  <si>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</si>
  <si>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</si>
  <si>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</si>
  <si>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</si>
  <si>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</si>
  <si>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</si>
  <si>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</si>
  <si>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</si>
  <si>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</si>
  <si>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</si>
  <si>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</si>
  <si>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</si>
  <si>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</si>
  <si>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</si>
  <si>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</si>
  <si>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</si>
  <si>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</si>
  <si>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</si>
  <si>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</si>
  <si>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</si>
  <si>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</si>
  <si>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</si>
  <si>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</si>
  <si>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</si>
  <si>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</si>
  <si>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</si>
  <si>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</si>
  <si>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</si>
  <si>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</si>
  <si>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</si>
  <si>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</si>
  <si>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</si>
  <si>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</si>
  <si>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</si>
  <si>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</si>
  <si>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</si>
  <si>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</si>
  <si>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</si>
  <si>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</si>
  <si>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</si>
  <si>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</si>
  <si>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</si>
  <si>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</si>
  <si>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</si>
  <si>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</si>
  <si>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</si>
  <si>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</si>
  <si>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</si>
  <si>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</si>
  <si>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</si>
  <si>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</si>
  <si>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</si>
  <si>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</si>
  <si>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</si>
  <si>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</si>
  <si>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</si>
  <si>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</si>
  <si>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</si>
  <si>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</si>
  <si>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</si>
  <si>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</si>
  <si>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</si>
  <si>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</si>
  <si>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</si>
  <si>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</si>
  <si>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</si>
  <si>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</si>
  <si>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</si>
  <si>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</si>
  <si>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</si>
  <si>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</si>
  <si>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</si>
  <si>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</si>
  <si>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</si>
  <si>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</si>
  <si>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</si>
  <si>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</si>
  <si>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</si>
  <si>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</si>
  <si>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</si>
  <si>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</si>
  <si>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</si>
  <si>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</si>
  <si>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</si>
  <si>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</si>
  <si>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</si>
  <si>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</si>
  <si>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</si>
  <si>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</si>
  <si>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</si>
  <si>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</si>
  <si>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</si>
  <si>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</si>
  <si>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</si>
  <si>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</si>
  <si>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</si>
  <si>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</si>
  <si>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</si>
  <si>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</si>
  <si>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</si>
  <si>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</si>
  <si>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</si>
  <si>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</si>
  <si>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</si>
  <si>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</si>
  <si>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</si>
  <si>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</si>
  <si>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</si>
  <si>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</si>
  <si>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</si>
  <si>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</si>
  <si>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</si>
  <si>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</si>
  <si>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</si>
  <si>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</si>
  <si>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</si>
  <si>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</si>
  <si>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</si>
  <si>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</si>
  <si>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</si>
  <si>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</si>
  <si>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</si>
  <si>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</si>
  <si>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</si>
  <si>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</si>
  <si>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</si>
  <si>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</si>
  <si>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</si>
  <si>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</si>
  <si>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</si>
  <si>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</si>
  <si>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</si>
  <si>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</si>
  <si>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</si>
  <si>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</si>
  <si>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</si>
  <si>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</si>
  <si>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</si>
  <si>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</si>
  <si>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</si>
  <si>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</si>
  <si>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</si>
  <si>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</si>
  <si>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</si>
  <si>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</si>
  <si>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</si>
  <si>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</si>
  <si>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</si>
  <si>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</si>
  <si>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</si>
  <si>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</si>
  <si>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</si>
  <si>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</si>
  <si>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</si>
  <si>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</si>
  <si>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</si>
  <si>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</si>
  <si>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</si>
  <si>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</si>
  <si>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</si>
  <si>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</si>
  <si>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</si>
  <si>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</si>
  <si>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</si>
  <si>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</si>
  <si>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</si>
  <si>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</si>
  <si>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</si>
  <si>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</si>
  <si>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</si>
  <si>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</si>
  <si>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</si>
  <si>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</si>
  <si>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</si>
  <si>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</si>
  <si>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</si>
  <si>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</si>
  <si>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</si>
  <si>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</si>
  <si>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</si>
  <si>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</si>
  <si>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</si>
  <si>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</si>
  <si>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</si>
  <si>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</si>
  <si>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</si>
  <si>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</si>
  <si>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</si>
  <si>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</si>
  <si>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</si>
  <si>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</si>
  <si>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</si>
  <si>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</si>
  <si>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</si>
  <si>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</si>
  <si>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</si>
  <si>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</si>
  <si>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</si>
  <si>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</si>
  <si>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</si>
  <si>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</si>
  <si>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</si>
  <si>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</si>
  <si>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</si>
  <si>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</si>
  <si>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</si>
  <si>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</si>
  <si>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</si>
  <si>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</si>
  <si>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</si>
  <si>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</si>
  <si>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</si>
  <si>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</si>
  <si>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</si>
  <si>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</si>
  <si>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</si>
  <si>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</si>
  <si>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</si>
  <si>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</si>
  <si>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</si>
  <si>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</si>
  <si>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</si>
  <si>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</si>
  <si>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</si>
  <si>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</si>
  <si>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</si>
  <si>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</si>
  <si>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</si>
  <si>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</si>
  <si>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</si>
  <si>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</si>
  <si>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</si>
  <si>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</si>
  <si>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</si>
  <si>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</si>
  <si>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</si>
  <si>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</si>
  <si>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</si>
  <si>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</si>
  <si>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</si>
  <si>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</si>
  <si>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</si>
  <si>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</si>
  <si>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</si>
  <si>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</si>
  <si>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</si>
  <si>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</si>
  <si>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</si>
  <si>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</si>
  <si>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</si>
  <si>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</si>
  <si>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</si>
  <si>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</si>
  <si>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</si>
  <si>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</si>
  <si>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</si>
  <si>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</si>
  <si>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</si>
  <si>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</si>
  <si>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</si>
  <si>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</si>
  <si>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</si>
  <si>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</si>
  <si>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</si>
  <si>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</si>
  <si>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</si>
  <si>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</si>
  <si>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</si>
  <si>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</si>
  <si>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</si>
  <si>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</si>
  <si>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</si>
  <si>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</si>
  <si>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</si>
  <si>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</si>
  <si>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</si>
  <si>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</si>
  <si>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</si>
  <si>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</si>
  <si>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</si>
  <si>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</si>
  <si>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</si>
  <si>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</si>
  <si>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</si>
  <si>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</si>
  <si>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</si>
  <si>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</si>
  <si>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</si>
  <si>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</si>
  <si>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</si>
  <si>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</si>
  <si>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</si>
  <si>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</si>
  <si>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</si>
  <si>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</si>
  <si>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</si>
  <si>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</si>
  <si>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</si>
  <si>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</si>
  <si>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</si>
  <si>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</si>
  <si>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</si>
  <si>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</si>
  <si>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</si>
  <si>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</si>
  <si>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</si>
  <si>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</si>
  <si>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</si>
  <si>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</si>
  <si>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</si>
  <si>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</si>
  <si>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</si>
  <si>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</si>
  <si>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</si>
  <si>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</si>
  <si>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</si>
  <si>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</si>
  <si>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</si>
  <si>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</si>
  <si>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</si>
  <si>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</si>
  <si>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</si>
  <si>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</si>
  <si>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</si>
  <si>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</si>
  <si>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</si>
  <si>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</si>
  <si>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</si>
  <si>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</si>
  <si>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</si>
  <si>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</si>
  <si>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</si>
  <si>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</si>
  <si>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</si>
  <si>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</si>
  <si>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</si>
  <si>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</si>
  <si>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</si>
  <si>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</si>
  <si>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</si>
  <si>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</si>
  <si>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</si>
  <si>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</si>
  <si>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</si>
  <si>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</si>
  <si>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</si>
  <si>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</si>
  <si>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</si>
  <si>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</si>
  <si>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</si>
  <si>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</si>
  <si>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</si>
  <si>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</si>
  <si>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</si>
  <si>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</si>
  <si>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</si>
  <si>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</si>
  <si>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</si>
  <si>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</si>
  <si>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</si>
  <si>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</si>
  <si>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</si>
  <si>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</si>
  <si>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</si>
  <si>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</si>
  <si>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</si>
  <si>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</si>
  <si>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</si>
  <si>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</si>
  <si>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</si>
  <si>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</si>
  <si>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</si>
  <si>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</si>
  <si>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</si>
  <si>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</si>
  <si>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</si>
  <si>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</si>
  <si>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</si>
  <si>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</si>
  <si>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</si>
  <si>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</si>
  <si>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</si>
  <si>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</si>
  <si>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</si>
  <si>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</si>
  <si>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</si>
  <si>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</si>
  <si>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</si>
  <si>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</si>
  <si>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</si>
  <si>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</si>
  <si>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</si>
  <si>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</si>
  <si>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</si>
  <si>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</si>
  <si>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</si>
  <si>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</si>
  <si>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</si>
  <si>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</si>
  <si>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</si>
  <si>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</si>
  <si>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</si>
  <si>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</si>
  <si>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</si>
  <si>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</si>
  <si>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</si>
  <si>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</si>
  <si>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</si>
  <si>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</si>
  <si>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</si>
  <si>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</si>
  <si>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</si>
  <si>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</si>
  <si>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</si>
  <si>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</si>
  <si>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</si>
  <si>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</si>
  <si>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</si>
  <si>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</si>
  <si>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</si>
  <si>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</si>
  <si>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</si>
  <si>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</si>
  <si>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</si>
  <si>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</si>
  <si>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</si>
  <si>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</si>
  <si>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</si>
  <si>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</si>
  <si>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</si>
  <si>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</si>
  <si>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</si>
  <si>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</si>
  <si>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</si>
  <si>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</si>
  <si>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</si>
  <si>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</si>
  <si>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</si>
  <si>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</si>
  <si>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</si>
  <si>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</si>
  <si>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</si>
  <si>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</si>
  <si>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</si>
  <si>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</si>
  <si>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</si>
  <si>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</si>
  <si>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</si>
  <si>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</si>
  <si>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</si>
  <si>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</si>
  <si>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</si>
  <si>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</si>
  <si>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</si>
  <si>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</si>
  <si>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</si>
  <si>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</si>
  <si>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</si>
  <si>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</si>
  <si>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</si>
  <si>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</si>
  <si>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</si>
  <si>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</si>
  <si>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</si>
  <si>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</si>
  <si>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</si>
  <si>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</si>
  <si>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</si>
  <si>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</si>
  <si>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</si>
  <si>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</si>
  <si>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</si>
  <si>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</si>
  <si>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</si>
  <si>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</si>
  <si>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</si>
  <si>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</si>
  <si>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</si>
  <si>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</si>
  <si>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</si>
  <si>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</si>
  <si>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</si>
  <si>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</si>
  <si>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</si>
  <si>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</si>
  <si>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</si>
  <si>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</si>
  <si>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</si>
  <si>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</si>
  <si>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</si>
  <si>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</si>
  <si>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</si>
  <si>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</si>
  <si>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</si>
  <si>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</si>
  <si>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</si>
  <si>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</si>
  <si>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</si>
  <si>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</si>
  <si>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</si>
  <si>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</si>
  <si>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</si>
  <si>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</si>
  <si>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</si>
  <si>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</si>
  <si>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</si>
  <si>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</si>
  <si>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</si>
  <si>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</si>
  <si>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</si>
  <si>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</si>
  <si>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</si>
  <si>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</si>
  <si>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</si>
  <si>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</si>
  <si>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</si>
  <si>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</si>
  <si>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</si>
  <si>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</si>
  <si>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</si>
  <si>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</si>
  <si>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</si>
  <si>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</si>
  <si>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</si>
  <si>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</si>
  <si>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</si>
  <si>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</si>
  <si>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</si>
  <si>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</si>
  <si>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</si>
  <si>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</si>
  <si>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</si>
  <si>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</si>
  <si>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</si>
  <si>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</si>
  <si>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</si>
  <si>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</si>
  <si>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</si>
  <si>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</si>
  <si>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</si>
  <si>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</si>
  <si>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</si>
  <si>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</si>
  <si>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</si>
  <si>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</si>
  <si>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</si>
  <si>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</si>
  <si>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</si>
  <si>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</si>
  <si>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</si>
  <si>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</si>
  <si>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</si>
  <si>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</si>
  <si>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</si>
  <si>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</si>
  <si>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</si>
  <si>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</si>
  <si>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</si>
  <si>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</si>
  <si>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</si>
  <si>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</si>
  <si>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</si>
  <si>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</si>
  <si>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</si>
  <si>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</si>
  <si>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</si>
  <si>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</si>
  <si>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</si>
  <si>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</si>
  <si>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</si>
  <si>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</si>
  <si>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</si>
  <si>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</si>
  <si>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</si>
  <si>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</si>
  <si>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</si>
  <si>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</si>
  <si>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</si>
  <si>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</si>
  <si>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</si>
  <si>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</si>
  <si>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</si>
  <si>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</si>
  <si>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</si>
  <si>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</si>
  <si>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</si>
  <si>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</si>
  <si>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</si>
  <si>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</si>
  <si>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</si>
  <si>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</si>
  <si>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</si>
  <si>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</si>
  <si>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</si>
  <si>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</si>
  <si>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</si>
  <si>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</si>
  <si>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</si>
  <si>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</si>
  <si>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</si>
  <si>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</si>
  <si>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</si>
  <si>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</si>
  <si>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</si>
  <si>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</si>
  <si>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</si>
  <si>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</si>
  <si>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</si>
  <si>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</si>
  <si>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</si>
  <si>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</si>
  <si>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</si>
  <si>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</si>
  <si>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</si>
  <si>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</si>
  <si>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</si>
  <si>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</si>
  <si>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</si>
  <si>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</si>
  <si>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</si>
  <si>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</si>
  <si>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</si>
  <si>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</si>
  <si>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</si>
  <si>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</si>
  <si>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</si>
  <si>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</si>
  <si>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</si>
  <si>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</si>
  <si>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</si>
  <si>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</si>
  <si>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</si>
  <si>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</si>
  <si>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</si>
  <si>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</si>
  <si>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</si>
  <si>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</si>
  <si>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</si>
  <si>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</si>
  <si>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</si>
  <si>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</si>
  <si>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</si>
  <si>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</si>
  <si>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</si>
  <si>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</si>
  <si>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</si>
  <si>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</si>
  <si>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</si>
  <si>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</si>
  <si>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</si>
  <si>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</si>
  <si>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</si>
  <si>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</si>
  <si>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</si>
  <si>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</si>
  <si>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</si>
  <si>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</si>
  <si>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</si>
  <si>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</si>
  <si>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</si>
  <si>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</si>
  <si>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</si>
  <si>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</si>
  <si>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</si>
  <si>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</si>
  <si>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</si>
  <si>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</si>
  <si>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</si>
  <si>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</si>
  <si>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</si>
  <si>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</si>
  <si>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</si>
  <si>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</si>
  <si>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</si>
  <si>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</si>
  <si>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</si>
  <si>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</si>
  <si>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</si>
  <si>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</si>
  <si>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</si>
  <si>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</si>
  <si>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</si>
  <si>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</si>
  <si>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</si>
  <si>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</si>
  <si>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</si>
  <si>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</si>
  <si>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</si>
  <si>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</si>
  <si>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</si>
  <si>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</si>
  <si>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</si>
  <si>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</si>
  <si>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</si>
  <si>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</si>
  <si>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</si>
  <si>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</si>
  <si>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</si>
  <si>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</si>
  <si>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</si>
  <si>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</si>
  <si>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</si>
  <si>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</si>
  <si>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</si>
  <si>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</si>
  <si>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</si>
  <si>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</si>
  <si>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</si>
  <si>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</si>
  <si>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</si>
  <si>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</si>
  <si>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</si>
  <si>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</si>
  <si>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</si>
  <si>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</si>
  <si>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</si>
  <si>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</si>
  <si>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</si>
  <si>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</si>
  <si>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</si>
  <si>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</si>
  <si>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</si>
  <si>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</si>
  <si>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</si>
  <si>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</si>
  <si>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</si>
  <si>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</si>
  <si>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</si>
  <si>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</si>
  <si>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</si>
  <si>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</si>
  <si>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</si>
  <si>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</si>
  <si>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</si>
  <si>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</si>
  <si>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</si>
  <si>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</si>
  <si>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</si>
  <si>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</si>
  <si>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</si>
  <si>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</si>
  <si>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</si>
  <si>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</si>
  <si>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</si>
  <si>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</si>
  <si>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</si>
  <si>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</si>
  <si>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</si>
  <si>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</si>
  <si>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</si>
  <si>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</si>
  <si>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</si>
  <si>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</si>
  <si>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</si>
  <si>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</si>
  <si>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</si>
  <si>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</si>
  <si>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</si>
  <si>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</si>
  <si>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</si>
  <si>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</si>
  <si>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</si>
  <si>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</si>
  <si>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</si>
  <si>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</si>
  <si>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</si>
  <si>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</si>
  <si>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</si>
  <si>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</si>
  <si>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</si>
  <si>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</si>
  <si>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</si>
  <si>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</si>
  <si>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</si>
  <si>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</si>
  <si>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</si>
  <si>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</si>
  <si>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</si>
  <si>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</si>
  <si>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</si>
  <si>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</si>
  <si>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</si>
  <si>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</si>
  <si>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</si>
  <si>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</si>
  <si>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</si>
  <si>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</si>
  <si>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</si>
  <si>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</si>
  <si>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</si>
  <si>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</si>
  <si>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</si>
  <si>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</si>
  <si>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</si>
  <si>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</si>
  <si>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</si>
  <si>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</si>
  <si>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</si>
  <si>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</si>
  <si>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</si>
  <si>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</si>
  <si>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</si>
  <si>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</si>
  <si>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</si>
  <si>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</si>
  <si>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</si>
  <si>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</si>
  <si>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</si>
  <si>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</si>
  <si>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</si>
  <si>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</si>
  <si>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</si>
  <si>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</si>
  <si>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</si>
  <si>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</si>
  <si>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</si>
  <si>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</si>
  <si>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</si>
  <si>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</si>
  <si>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</si>
  <si>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</si>
  <si>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</si>
  <si>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</si>
  <si>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</si>
  <si>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</si>
  <si>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</si>
  <si>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</si>
  <si>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</si>
  <si>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</si>
  <si>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</si>
  <si>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</si>
  <si>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</si>
  <si>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</si>
  <si>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</si>
  <si>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</si>
  <si>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</si>
  <si>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</si>
  <si>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</si>
  <si>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</si>
  <si>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</si>
  <si>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</si>
  <si>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</si>
  <si>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</si>
  <si>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</si>
  <si>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</si>
  <si>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</si>
  <si>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</si>
  <si>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</si>
  <si>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</si>
  <si>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</si>
  <si>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</si>
  <si>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</si>
  <si>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</si>
  <si>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</si>
  <si>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</si>
  <si>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</si>
  <si>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</si>
  <si>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</si>
  <si>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</si>
  <si>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</si>
  <si>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</si>
  <si>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</si>
  <si>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</si>
  <si>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</si>
  <si>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</si>
  <si>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</si>
  <si>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</si>
  <si>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</si>
  <si>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</si>
  <si>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</si>
  <si>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</si>
  <si>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</si>
  <si>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</si>
  <si>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</si>
  <si>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</si>
  <si>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</si>
  <si>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</si>
  <si>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</si>
  <si>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</si>
  <si>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</si>
  <si>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</si>
  <si>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</si>
  <si>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</si>
  <si>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</si>
  <si>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</si>
  <si>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</si>
  <si>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</si>
  <si>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</si>
  <si>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</si>
  <si>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</si>
  <si>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</si>
  <si>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</si>
  <si>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</si>
  <si>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</si>
  <si>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</si>
  <si>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</si>
  <si>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</si>
  <si>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</si>
  <si>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</si>
  <si>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</si>
  <si>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</si>
  <si>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</si>
  <si>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</si>
  <si>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</si>
  <si>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</si>
  <si>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</si>
  <si>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</si>
  <si>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</si>
  <si>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</si>
  <si>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</si>
  <si>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</si>
  <si>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</si>
  <si>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</si>
  <si>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</si>
  <si>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</si>
  <si>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</si>
  <si>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</si>
  <si>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</si>
  <si>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</si>
  <si>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</si>
  <si>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</si>
  <si>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</si>
  <si>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</si>
  <si>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</si>
  <si>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</si>
  <si>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</si>
  <si>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</si>
  <si>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</si>
  <si>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</si>
  <si>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</si>
  <si>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</si>
  <si>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</si>
  <si>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</si>
  <si>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</si>
  <si>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</si>
  <si>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</si>
  <si>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</si>
  <si>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</si>
  <si>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</si>
  <si>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</si>
  <si>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</si>
  <si>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</si>
  <si>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</si>
  <si>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</si>
  <si>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</si>
  <si>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</si>
  <si>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</si>
  <si>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</si>
  <si>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</si>
  <si>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</si>
  <si>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</si>
  <si>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</si>
  <si>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</si>
  <si>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</si>
  <si>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</si>
  <si>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</si>
  <si>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</si>
  <si>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</si>
  <si>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</si>
  <si>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</si>
  <si>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</si>
  <si>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</si>
  <si>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</si>
  <si>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</si>
  <si>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</si>
  <si>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</si>
  <si>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</si>
  <si>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</si>
  <si>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</si>
  <si>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</si>
  <si>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</si>
  <si>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</si>
  <si>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</si>
  <si>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</si>
  <si>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</si>
  <si>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</si>
  <si>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</si>
  <si>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</si>
  <si>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</si>
  <si>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</si>
  <si>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</si>
  <si>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</si>
  <si>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</si>
  <si>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</si>
  <si>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</si>
  <si>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</si>
  <si>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</si>
  <si>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</si>
  <si>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</si>
  <si>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</si>
  <si>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</si>
  <si>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</si>
  <si>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</si>
  <si>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</si>
  <si>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</si>
  <si>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</si>
  <si>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</si>
  <si>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</si>
  <si>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</si>
  <si>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</si>
  <si>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</si>
  <si>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</si>
  <si>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</si>
  <si>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</si>
  <si>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</si>
  <si>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</si>
  <si>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</si>
  <si>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</si>
  <si>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</si>
  <si>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</si>
  <si>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</si>
  <si>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</si>
  <si>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</si>
  <si>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</si>
  <si>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</si>
  <si>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</si>
  <si>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</si>
  <si>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</si>
  <si>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</si>
  <si>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</si>
  <si>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</si>
  <si>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</si>
  <si>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</si>
  <si>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</si>
  <si>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</si>
  <si>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</si>
  <si>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</si>
  <si>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</si>
  <si>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</si>
  <si>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</si>
  <si>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</si>
  <si>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</si>
  <si>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</si>
  <si>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</si>
  <si>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</si>
  <si>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</si>
  <si>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</si>
  <si>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</si>
  <si>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</si>
  <si>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</si>
  <si>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</si>
  <si>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</si>
  <si>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</si>
  <si>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</si>
  <si>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</si>
  <si>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</si>
  <si>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</si>
  <si>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</si>
  <si>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</si>
  <si>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</si>
  <si>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</si>
  <si>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</si>
  <si>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</si>
  <si>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</si>
  <si>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</si>
  <si>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</si>
  <si>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</si>
  <si>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</si>
  <si>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</si>
  <si>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</si>
  <si>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</si>
  <si>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</si>
  <si>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</si>
  <si>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</si>
  <si>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</si>
  <si>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</si>
  <si>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</si>
  <si>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</si>
  <si>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</si>
  <si>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</si>
  <si>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</si>
  <si>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</si>
  <si>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</si>
  <si>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</si>
  <si>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</si>
  <si>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</si>
  <si>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</si>
  <si>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</si>
  <si>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</si>
  <si>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</si>
  <si>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</si>
  <si>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</si>
  <si>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</si>
  <si>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</si>
  <si>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</si>
  <si>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</si>
  <si>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</si>
  <si>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</si>
  <si>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</si>
  <si>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</si>
  <si>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</si>
  <si>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</si>
  <si>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</si>
  <si>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</si>
  <si>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</si>
  <si>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</si>
  <si>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</si>
  <si>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</si>
  <si>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</si>
  <si>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</si>
  <si>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</si>
  <si>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</si>
  <si>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</si>
  <si>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</si>
  <si>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</si>
  <si>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</si>
  <si>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</si>
  <si>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</si>
  <si>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</si>
  <si>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</si>
  <si>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</si>
  <si>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</si>
  <si>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</si>
  <si>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</si>
  <si>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</si>
  <si>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</si>
  <si>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</si>
  <si>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</si>
  <si>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</si>
  <si>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</si>
  <si>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</si>
  <si>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</si>
  <si>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</si>
  <si>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</si>
  <si>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</si>
  <si>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</si>
  <si>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</si>
  <si>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</si>
  <si>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</si>
  <si>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</si>
  <si>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</si>
  <si>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</si>
  <si>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</si>
  <si>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</si>
  <si>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</si>
  <si>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</si>
  <si>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</si>
  <si>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</si>
  <si>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</si>
  <si>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</si>
  <si>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</si>
  <si>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</si>
  <si>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</si>
  <si>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</si>
  <si>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</si>
  <si>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</si>
  <si>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</si>
  <si>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</si>
  <si>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</si>
  <si>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</si>
  <si>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</si>
  <si>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</si>
  <si>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</si>
  <si>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</si>
  <si>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</si>
  <si>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</si>
  <si>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</si>
  <si>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</si>
  <si>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</si>
  <si>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</si>
  <si>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</si>
  <si>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</si>
  <si>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</si>
  <si>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</si>
  <si>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</si>
  <si>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</si>
  <si>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</si>
  <si>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</si>
  <si>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</si>
  <si>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</si>
  <si>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</si>
  <si>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</si>
  <si>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</si>
  <si>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</si>
  <si>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</si>
  <si>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</si>
  <si>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</si>
  <si>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</si>
  <si>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</si>
  <si>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</si>
  <si>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</si>
  <si>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</si>
  <si>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</si>
  <si>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</si>
  <si>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</si>
  <si>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</si>
  <si>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</si>
  <si>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</si>
  <si>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</si>
  <si>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</si>
  <si>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</si>
  <si>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</si>
  <si>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</si>
  <si>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</si>
  <si>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</si>
  <si>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</si>
  <si>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</si>
  <si>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</si>
  <si>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</si>
  <si>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</si>
  <si>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</si>
  <si>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</si>
  <si>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</si>
  <si>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</si>
  <si>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</si>
  <si>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</si>
  <si>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</si>
  <si>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</si>
  <si>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</si>
  <si>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</si>
  <si>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</si>
  <si>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</si>
  <si>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</si>
  <si>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</si>
  <si>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</si>
  <si>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</si>
  <si>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</si>
  <si>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</si>
  <si>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</si>
  <si>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</si>
  <si>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</si>
  <si>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</si>
  <si>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</si>
  <si>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</si>
  <si>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</si>
  <si>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</si>
  <si>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</si>
  <si>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</si>
  <si>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</si>
  <si>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</si>
  <si>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</si>
  <si>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</si>
  <si>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</si>
  <si>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</si>
  <si>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</si>
  <si>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</si>
  <si>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</si>
  <si>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</si>
  <si>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</si>
  <si>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</si>
  <si>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</si>
  <si>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</si>
  <si>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</si>
  <si>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</si>
  <si>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</si>
  <si>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</si>
  <si>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</si>
  <si>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</si>
  <si>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</si>
  <si>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</si>
  <si>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</si>
  <si>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</si>
  <si>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</si>
  <si>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</si>
  <si>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</si>
  <si>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</si>
  <si>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</si>
  <si>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</si>
  <si>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</si>
  <si>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</si>
  <si>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</si>
  <si>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</si>
  <si>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</si>
  <si>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</si>
  <si>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</si>
  <si>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</si>
  <si>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</si>
  <si>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</si>
  <si>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</si>
  <si>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</si>
  <si>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</si>
  <si>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</si>
  <si>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</si>
  <si>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</si>
  <si>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</si>
  <si>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</si>
  <si>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</si>
  <si>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</si>
  <si>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</si>
  <si>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</si>
  <si>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</si>
  <si>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</si>
  <si>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</si>
  <si>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</si>
  <si>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</si>
  <si>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</si>
  <si>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</si>
  <si>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</si>
  <si>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</si>
  <si>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</si>
  <si>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</si>
  <si>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</si>
  <si>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</si>
  <si>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</si>
  <si>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</si>
  <si>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</si>
  <si>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</si>
  <si>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</si>
  <si>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</si>
  <si>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</si>
  <si>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</si>
  <si>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</si>
  <si>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</si>
  <si>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</si>
  <si>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</si>
  <si>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</si>
  <si>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</si>
  <si>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</si>
  <si>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</si>
  <si>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</si>
  <si>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</si>
  <si>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</si>
  <si>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</si>
  <si>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</si>
  <si>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</si>
  <si>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</si>
  <si>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</si>
  <si>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</si>
  <si>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</si>
  <si>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</si>
  <si>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</si>
  <si>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</si>
  <si>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</si>
  <si>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</si>
  <si>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</si>
  <si>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</si>
  <si>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</si>
  <si>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</si>
  <si>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</si>
  <si>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</si>
  <si>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</si>
  <si>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</si>
  <si>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</si>
  <si>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</si>
  <si>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</si>
  <si>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</si>
  <si>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</si>
  <si>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</si>
  <si>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</si>
  <si>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</si>
  <si>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</si>
  <si>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</si>
  <si>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</si>
  <si>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</si>
  <si>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</si>
  <si>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</si>
  <si>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</si>
  <si>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</si>
  <si>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</si>
  <si>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</si>
  <si>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</si>
  <si>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</si>
  <si>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</si>
  <si>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</si>
  <si>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</si>
  <si>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</si>
  <si>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</si>
  <si>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</si>
  <si>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</si>
  <si>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</si>
  <si>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</si>
  <si>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</si>
  <si>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</si>
  <si>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</si>
  <si>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</si>
  <si>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</si>
  <si>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</si>
  <si>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</si>
  <si>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</si>
  <si>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</si>
  <si>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</si>
  <si>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</si>
  <si>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</si>
  <si>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</si>
  <si>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</si>
  <si>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</si>
  <si>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</si>
  <si>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</si>
  <si>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</si>
  <si>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</si>
  <si>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</si>
  <si>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</si>
  <si>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</si>
  <si>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</si>
  <si>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</si>
  <si>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</si>
  <si>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</si>
  <si>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</si>
  <si>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</si>
  <si>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</si>
  <si>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</si>
  <si>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</si>
  <si>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</si>
  <si>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</si>
  <si>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</si>
  <si>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</si>
  <si>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</si>
  <si>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</si>
  <si>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</si>
  <si>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</si>
  <si>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</si>
  <si>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</si>
  <si>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</si>
  <si>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</si>
  <si>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</si>
  <si>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</si>
  <si>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</si>
  <si>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</si>
  <si>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</si>
  <si>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</si>
  <si>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</si>
  <si>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</si>
  <si>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</si>
  <si>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</si>
  <si>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</si>
  <si>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</si>
  <si>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</si>
  <si>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</si>
  <si>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</si>
  <si>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</si>
  <si>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</si>
  <si>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</si>
  <si>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</si>
  <si>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</si>
  <si>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</si>
  <si>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</si>
  <si>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</si>
  <si>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</si>
  <si>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</si>
  <si>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</si>
  <si>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</si>
  <si>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</si>
  <si>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</si>
  <si>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</si>
  <si>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</si>
  <si>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</si>
  <si>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</si>
  <si>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</si>
  <si>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</si>
  <si>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</si>
  <si>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</si>
  <si>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</si>
  <si>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</si>
  <si>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</si>
  <si>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</si>
  <si>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</si>
  <si>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</si>
  <si>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</si>
  <si>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</si>
  <si>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</si>
  <si>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</si>
  <si>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</si>
  <si>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</si>
  <si>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</si>
  <si>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</si>
  <si>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</si>
  <si>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</si>
  <si>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</si>
  <si>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</si>
  <si>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</si>
  <si>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</si>
  <si>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</si>
  <si>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</si>
  <si>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</si>
  <si>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</si>
  <si>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</si>
  <si>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</si>
  <si>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</si>
  <si>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</si>
  <si>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</si>
  <si>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</si>
  <si>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</si>
  <si>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</si>
  <si>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</si>
  <si>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</si>
  <si>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</si>
  <si>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</si>
  <si>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</si>
  <si>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</si>
  <si>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</si>
  <si>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</si>
  <si>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</si>
  <si>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</si>
  <si>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</si>
  <si>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</si>
  <si>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</si>
  <si>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</si>
  <si>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</si>
  <si>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</si>
  <si>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</si>
  <si>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</si>
  <si>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</si>
  <si>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</si>
  <si>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</si>
  <si>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</si>
  <si>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</si>
  <si>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</si>
  <si>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</si>
  <si>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</si>
  <si>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</si>
  <si>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</si>
  <si>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</si>
  <si>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</si>
  <si>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</si>
  <si>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</si>
  <si>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</si>
  <si>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</si>
  <si>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</si>
  <si>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</si>
  <si>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</si>
  <si>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</si>
  <si>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</si>
  <si>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</si>
  <si>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</si>
  <si>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</si>
  <si>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</si>
  <si>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</si>
  <si>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</si>
  <si>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</si>
  <si>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</si>
  <si>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</si>
  <si>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</si>
  <si>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</si>
  <si>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</si>
  <si>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</si>
  <si>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</si>
  <si>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</si>
  <si>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</si>
  <si>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</si>
  <si>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</si>
  <si>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</si>
  <si>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</si>
  <si>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</si>
  <si>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</si>
  <si>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</si>
  <si>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</si>
  <si>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</si>
  <si>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</si>
  <si>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</si>
  <si>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</si>
  <si>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</si>
  <si>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</si>
  <si>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</si>
  <si>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</si>
  <si>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</si>
  <si>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</si>
  <si>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</si>
  <si>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</si>
  <si>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</si>
  <si>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</si>
  <si>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</si>
  <si>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</si>
  <si>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</si>
  <si>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</si>
  <si>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</si>
  <si>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</si>
  <si>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</si>
  <si>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</si>
  <si>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</si>
  <si>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</si>
  <si>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</si>
  <si>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</si>
  <si>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</si>
  <si>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</si>
  <si>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</si>
  <si>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</si>
  <si>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</si>
  <si>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</si>
  <si>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</si>
  <si>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</si>
  <si>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</si>
  <si>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</si>
  <si>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</si>
  <si>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</si>
  <si>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</si>
  <si>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</si>
  <si>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</si>
  <si>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</si>
  <si>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</si>
  <si>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</si>
  <si>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</si>
  <si>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</si>
  <si>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</si>
  <si>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</si>
  <si>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</si>
  <si>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</si>
  <si>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</si>
  <si>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</si>
  <si>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</si>
  <si>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</si>
  <si>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</si>
  <si>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</si>
  <si>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</si>
  <si>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</si>
  <si>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</si>
  <si>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</si>
  <si>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</si>
  <si>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</si>
  <si>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</si>
  <si>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</si>
  <si>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</si>
  <si>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</si>
  <si>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</si>
  <si>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</si>
  <si>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</si>
  <si>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</si>
  <si>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</si>
  <si>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</si>
  <si>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</si>
  <si>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</si>
  <si>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</si>
  <si>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</si>
  <si>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</si>
  <si>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</si>
  <si>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</si>
  <si>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</si>
  <si>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</si>
  <si>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</si>
  <si>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</si>
  <si>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</si>
  <si>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</si>
  <si>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</si>
  <si>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</si>
  <si>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</si>
  <si>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</si>
  <si>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</si>
  <si>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</si>
  <si>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</si>
  <si>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</si>
  <si>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</si>
  <si>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</si>
  <si>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</si>
  <si>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</si>
  <si>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</si>
  <si>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</si>
  <si>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</si>
  <si>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</si>
  <si>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</si>
  <si>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</si>
  <si>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</si>
  <si>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</si>
  <si>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</si>
  <si>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</si>
  <si>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</si>
  <si>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</si>
  <si>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</si>
  <si>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</si>
  <si>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</si>
  <si>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</si>
  <si>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</si>
  <si>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</si>
  <si>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</si>
  <si>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</si>
  <si>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</si>
  <si>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</si>
  <si>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</si>
  <si>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</si>
  <si>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</si>
  <si>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</si>
  <si>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</si>
  <si>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</si>
  <si>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</si>
  <si>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</si>
  <si>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</si>
  <si>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</si>
  <si>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</si>
  <si>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</si>
  <si>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</si>
  <si>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</si>
  <si>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</si>
  <si>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</si>
  <si>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</si>
  <si>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</si>
  <si>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</si>
  <si>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</si>
  <si>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</si>
  <si>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</si>
  <si>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</si>
  <si>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</si>
  <si>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</si>
  <si>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</si>
  <si>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</si>
  <si>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</si>
  <si>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</si>
  <si>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</si>
  <si>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</si>
  <si>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</si>
  <si>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</si>
  <si>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</si>
  <si>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</si>
  <si>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</si>
  <si>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</si>
  <si>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</si>
  <si>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</si>
  <si>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</si>
  <si>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</si>
  <si>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</si>
  <si>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</si>
  <si>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</si>
  <si>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</si>
  <si>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</si>
  <si>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</si>
  <si>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</si>
  <si>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</si>
  <si>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</si>
  <si>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</si>
  <si>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</si>
  <si>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</si>
  <si>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</si>
  <si>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</si>
  <si>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</si>
  <si>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</si>
  <si>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</si>
  <si>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</si>
  <si>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</si>
  <si>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</si>
  <si>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</si>
  <si>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</si>
  <si>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</si>
  <si>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</si>
  <si>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</si>
  <si>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</si>
  <si>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</si>
  <si>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</si>
  <si>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</si>
  <si>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</si>
  <si>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</si>
  <si>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</si>
  <si>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</si>
  <si>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</si>
  <si>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</si>
  <si>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</si>
  <si>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</si>
  <si>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</si>
  <si>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</si>
  <si>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</si>
  <si>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</si>
  <si>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</si>
  <si>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</si>
  <si>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</si>
  <si>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</si>
  <si>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</si>
  <si>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</si>
  <si>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</si>
  <si>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</si>
  <si>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</si>
  <si>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</si>
  <si>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</si>
  <si>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</si>
  <si>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</si>
  <si>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</si>
  <si>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</si>
  <si>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</si>
  <si>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</si>
  <si>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</si>
  <si>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</si>
  <si>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</si>
  <si>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</si>
  <si>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</si>
  <si>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</si>
  <si>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</si>
  <si>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</si>
  <si>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</si>
  <si>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</si>
  <si>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</si>
  <si>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</si>
  <si>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</si>
  <si>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</si>
  <si>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</si>
  <si>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</si>
  <si>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</si>
  <si>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</si>
  <si>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</si>
  <si>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</si>
  <si>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</si>
  <si>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</si>
  <si>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</si>
  <si>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</si>
  <si>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</si>
  <si>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</si>
  <si>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</si>
  <si>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</si>
  <si>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</si>
  <si>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</si>
  <si>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</si>
  <si>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</si>
  <si>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</si>
  <si>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</si>
  <si>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</si>
  <si>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</si>
  <si>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</si>
  <si>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</si>
  <si>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</si>
  <si>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</si>
  <si>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</si>
  <si>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</si>
  <si>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</si>
  <si>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</si>
  <si>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</si>
  <si>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</si>
  <si>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</si>
  <si>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</si>
  <si>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</si>
  <si>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</si>
  <si>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</si>
  <si>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</si>
  <si>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</si>
  <si>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</si>
  <si>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</si>
  <si>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</si>
  <si>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</si>
  <si>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</si>
  <si>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</si>
  <si>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</si>
  <si>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</si>
  <si>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</si>
  <si>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</si>
  <si>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</si>
  <si>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</si>
  <si>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</si>
  <si>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</si>
  <si>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</si>
  <si>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</si>
  <si>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</si>
  <si>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</si>
  <si>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</si>
  <si>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</si>
  <si>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</si>
  <si>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</si>
  <si>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</si>
  <si>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</si>
  <si>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</si>
  <si>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</si>
  <si>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</si>
  <si>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</si>
  <si>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</si>
  <si>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</si>
  <si>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</si>
  <si>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</si>
  <si>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</si>
  <si>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</si>
  <si>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</si>
  <si>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</si>
  <si>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</si>
  <si>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</si>
  <si>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</si>
  <si>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</si>
  <si>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</si>
  <si>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</si>
  <si>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</si>
  <si>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</si>
  <si>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</si>
  <si>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</si>
  <si>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</si>
  <si>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</si>
  <si>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</si>
  <si>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</si>
  <si>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</si>
  <si>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</si>
  <si>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</si>
  <si>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</si>
  <si>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</si>
  <si>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</si>
  <si>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</si>
  <si>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</si>
  <si>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</si>
  <si>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</si>
  <si>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</si>
  <si>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</si>
  <si>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</si>
  <si>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</si>
  <si>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</si>
  <si>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</si>
  <si>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</si>
  <si>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</si>
  <si>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</si>
  <si>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</si>
  <si>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</si>
  <si>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</si>
  <si>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</si>
  <si>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</si>
  <si>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</si>
  <si>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</si>
  <si>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</si>
  <si>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</si>
  <si>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</si>
  <si>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</si>
  <si>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</si>
  <si>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</si>
  <si>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</si>
  <si>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</si>
  <si>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</si>
  <si>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</si>
  <si>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</si>
  <si>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</si>
  <si>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</si>
  <si>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</si>
  <si>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</si>
  <si>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</si>
  <si>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</si>
  <si>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</si>
  <si>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</si>
  <si>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</si>
  <si>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</si>
  <si>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</si>
  <si>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</si>
  <si>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</si>
  <si>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</si>
  <si>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</si>
  <si>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</si>
  <si>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</si>
  <si>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</si>
  <si>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</si>
  <si>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</si>
  <si>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</si>
  <si>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</si>
  <si>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</si>
  <si>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</si>
  <si>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</si>
  <si>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</si>
  <si>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</si>
  <si>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</si>
  <si>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</si>
  <si>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</si>
  <si>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</si>
  <si>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</si>
  <si>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</si>
  <si>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</si>
  <si>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</si>
  <si>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</si>
  <si>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</si>
  <si>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</si>
  <si>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</si>
  <si>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</si>
  <si>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</si>
  <si>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</si>
  <si>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</si>
  <si>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</si>
  <si>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</si>
  <si>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</si>
  <si>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</si>
  <si>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</si>
  <si>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</si>
  <si>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</si>
  <si>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</si>
  <si>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</si>
  <si>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</si>
  <si>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</si>
  <si>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</si>
  <si>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</si>
  <si>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</si>
  <si>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</si>
  <si>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</si>
  <si>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</si>
  <si>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</si>
  <si>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</si>
  <si>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</si>
  <si>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</si>
  <si>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</si>
  <si>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</si>
  <si>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</si>
  <si>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</si>
  <si>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</si>
  <si>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</si>
  <si>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</si>
  <si>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</si>
  <si>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</si>
  <si>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</si>
  <si>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</si>
  <si>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</si>
  <si>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</si>
  <si>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</si>
  <si>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</si>
  <si>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</si>
  <si>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</si>
  <si>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</si>
  <si>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</si>
  <si>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</si>
  <si>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</si>
  <si>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</si>
  <si>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</si>
  <si>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</si>
  <si>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</si>
  <si>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</si>
  <si>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</si>
  <si>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</si>
  <si>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</si>
  <si>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</si>
  <si>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</si>
  <si>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</si>
  <si>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</si>
  <si>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</si>
  <si>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</si>
  <si>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</si>
  <si>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</si>
  <si>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</si>
  <si>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</si>
  <si>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</si>
  <si>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</si>
  <si>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</si>
  <si>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</si>
  <si>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</si>
  <si>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</si>
  <si>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</si>
  <si>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</si>
  <si>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</si>
  <si>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</si>
  <si>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</si>
  <si>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</si>
  <si>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</si>
  <si>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</si>
  <si>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</si>
  <si>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</si>
  <si>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</si>
  <si>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</si>
  <si>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</si>
  <si>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</si>
  <si>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</si>
  <si>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</si>
  <si>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</si>
  <si>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</si>
  <si>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</si>
  <si>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</si>
  <si>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</si>
  <si>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</si>
  <si>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</si>
  <si>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</si>
  <si>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</si>
  <si>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</si>
  <si>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</si>
  <si>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</si>
  <si>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</si>
  <si>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</si>
  <si>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</si>
  <si>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</si>
  <si>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</si>
  <si>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</si>
  <si>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</si>
  <si>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</si>
  <si>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</si>
  <si>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</si>
  <si>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</si>
  <si>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</si>
  <si>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</si>
  <si>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</si>
  <si>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</si>
  <si>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</si>
  <si>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</si>
  <si>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</si>
  <si>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</si>
  <si>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</si>
  <si>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</si>
  <si>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</si>
  <si>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</si>
  <si>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</si>
  <si>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</si>
  <si>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</si>
  <si>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</si>
  <si>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</si>
  <si>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</si>
  <si>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</si>
  <si>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</si>
  <si>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</si>
  <si>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</si>
  <si>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</si>
  <si>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</si>
  <si>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</si>
  <si>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</si>
  <si>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</si>
  <si>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</si>
  <si>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</si>
  <si>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</si>
  <si>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</si>
  <si>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</si>
  <si>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</si>
  <si>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</si>
  <si>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</si>
  <si>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</si>
  <si>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</si>
  <si>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</si>
  <si>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</si>
  <si>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</si>
  <si>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</si>
  <si>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</si>
  <si>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</si>
  <si>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</si>
  <si>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</si>
  <si>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</si>
  <si>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</si>
  <si>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</si>
  <si>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</si>
  <si>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</si>
  <si>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</si>
  <si>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</si>
  <si>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</si>
  <si>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</si>
  <si>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</si>
  <si>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</si>
  <si>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</si>
  <si>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</si>
  <si>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</si>
  <si>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</si>
  <si>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</si>
  <si>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</si>
  <si>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</si>
  <si>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</si>
  <si>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</si>
  <si>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</si>
  <si>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</si>
  <si>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</si>
  <si>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</si>
  <si>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</si>
  <si>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</si>
  <si>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</si>
  <si>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</si>
  <si>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</si>
  <si>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</si>
  <si>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</si>
  <si>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</si>
  <si>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</si>
  <si>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</si>
  <si>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</si>
  <si>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</si>
  <si>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</si>
  <si>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</si>
  <si>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</si>
  <si>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</si>
  <si>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</si>
  <si>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</si>
  <si>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</si>
  <si>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</si>
  <si>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</si>
  <si>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</si>
  <si>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</si>
  <si>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</si>
  <si>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</si>
  <si>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</si>
  <si>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</si>
  <si>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</si>
  <si>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</si>
  <si>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</si>
  <si>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</si>
  <si>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</si>
  <si>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</si>
  <si>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</si>
  <si>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</si>
  <si>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</si>
  <si>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</si>
  <si>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</si>
  <si>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</si>
  <si>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</si>
  <si>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</si>
  <si>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</si>
  <si>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</si>
  <si>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</si>
  <si>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</si>
  <si>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</si>
  <si>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</si>
  <si>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</si>
  <si>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</si>
  <si>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</si>
  <si>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</si>
  <si>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</si>
  <si>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</si>
  <si>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</si>
  <si>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</si>
  <si>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</si>
  <si>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</si>
  <si>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</si>
  <si>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</si>
  <si>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</si>
  <si>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</si>
  <si>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</si>
  <si>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</si>
  <si>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</si>
  <si>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</si>
  <si>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</si>
  <si>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</si>
  <si>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</si>
  <si>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</si>
  <si>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</si>
  <si>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</si>
  <si>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</si>
  <si>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</si>
  <si>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</si>
  <si>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</si>
  <si>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</si>
  <si>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</si>
  <si>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</si>
  <si>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</si>
  <si>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</si>
  <si>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</si>
  <si>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</si>
  <si>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</si>
  <si>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</si>
  <si>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</si>
  <si>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</si>
  <si>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</si>
  <si>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</si>
  <si>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</si>
  <si>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</si>
  <si>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</si>
  <si>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</si>
  <si>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</si>
  <si>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</si>
  <si>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</si>
  <si>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</si>
  <si>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</si>
  <si>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</si>
  <si>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</si>
  <si>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</si>
  <si>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</si>
  <si>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</si>
  <si>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</si>
  <si>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</si>
  <si>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</si>
  <si>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</si>
  <si>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</si>
  <si>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</si>
  <si>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</si>
  <si>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</si>
  <si>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</si>
  <si>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</si>
  <si>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</si>
  <si>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</si>
  <si>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</si>
  <si>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</si>
  <si>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</si>
  <si>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</si>
  <si>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</si>
  <si>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</si>
  <si>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</si>
  <si>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</si>
  <si>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</si>
  <si>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</si>
  <si>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</si>
  <si>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</si>
  <si>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</si>
  <si>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</si>
  <si>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</si>
  <si>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</si>
  <si>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</si>
  <si>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</si>
  <si>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</si>
  <si>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</si>
  <si>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</si>
  <si>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</si>
  <si>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</si>
  <si>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</si>
  <si>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</si>
  <si>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</si>
  <si>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</si>
  <si>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</si>
  <si>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</si>
  <si>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</si>
  <si>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</si>
  <si>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</si>
  <si>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</si>
  <si>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</si>
  <si>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</si>
  <si>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</si>
  <si>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</si>
  <si>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</si>
  <si>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</si>
  <si>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</si>
  <si>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</si>
  <si>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</si>
  <si>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</si>
  <si>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</si>
  <si>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</si>
  <si>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</si>
  <si>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</si>
  <si>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</si>
  <si>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</si>
  <si>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</si>
  <si>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</si>
  <si>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</si>
  <si>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</si>
  <si>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</si>
  <si>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</si>
  <si>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</si>
  <si>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</si>
  <si>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</si>
  <si>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</si>
  <si>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</si>
  <si>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</si>
  <si>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</si>
  <si>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</si>
  <si>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</si>
  <si>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</si>
  <si>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</si>
  <si>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</si>
  <si>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</si>
  <si>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</si>
  <si>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</si>
  <si>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</si>
  <si>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</si>
  <si>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</si>
  <si>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</si>
  <si>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</si>
  <si>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</si>
  <si>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</si>
  <si>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</si>
  <si>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</si>
  <si>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</si>
  <si>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</si>
  <si>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</si>
  <si>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</si>
  <si>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</si>
  <si>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</si>
  <si>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</si>
  <si>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</si>
  <si>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</si>
  <si>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</si>
  <si>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</si>
  <si>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</si>
  <si>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</si>
  <si>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</si>
  <si>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</si>
  <si>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</si>
  <si>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</si>
  <si>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</si>
  <si>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</si>
  <si>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</si>
  <si>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</si>
  <si>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</si>
  <si>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</si>
  <si>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</si>
  <si>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</si>
  <si>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</si>
  <si>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</si>
  <si>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</si>
  <si>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</si>
  <si>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</si>
  <si>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</si>
  <si>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</si>
  <si>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</si>
  <si>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</si>
  <si>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</si>
  <si>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</si>
  <si>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</si>
  <si>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</si>
  <si>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</si>
  <si>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</si>
  <si>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</si>
  <si>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</si>
  <si>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</si>
  <si>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</si>
  <si>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</si>
  <si>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</si>
  <si>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</si>
  <si>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</si>
  <si>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</si>
  <si>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</si>
  <si>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</si>
  <si>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</si>
  <si>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</si>
  <si>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</si>
  <si>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</si>
  <si>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</si>
  <si>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</si>
  <si>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</si>
  <si>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</si>
  <si>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</si>
  <si>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</si>
  <si>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</si>
  <si>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</si>
  <si>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</si>
  <si>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</si>
  <si>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</si>
  <si>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</si>
  <si>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</si>
  <si>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</si>
  <si>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</si>
  <si>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</si>
  <si>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</si>
  <si>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</si>
  <si>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</si>
  <si>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</si>
  <si>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</si>
  <si>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</si>
  <si>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</si>
  <si>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</si>
  <si>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</si>
  <si>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</si>
  <si>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</si>
  <si>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</si>
  <si>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</si>
  <si>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</si>
  <si>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</si>
  <si>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</si>
  <si>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</si>
  <si>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</si>
  <si>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</si>
  <si>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</si>
  <si>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</si>
  <si>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</si>
  <si>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</si>
  <si>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</si>
  <si>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</si>
  <si>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</si>
  <si>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</si>
  <si>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</si>
  <si>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</si>
  <si>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</si>
  <si>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</si>
  <si>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</si>
  <si>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</si>
  <si>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</si>
  <si>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</si>
  <si>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</si>
  <si>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</si>
  <si>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</si>
  <si>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</si>
  <si>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</si>
  <si>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</si>
  <si>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</si>
  <si>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</si>
  <si>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</si>
  <si>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</si>
  <si>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</si>
  <si>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</si>
  <si>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</si>
  <si>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</si>
  <si>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</si>
  <si>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</si>
  <si>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</si>
  <si>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</si>
  <si>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</si>
  <si>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</si>
  <si>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</si>
  <si>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</si>
  <si>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</si>
  <si>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</si>
  <si>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</si>
  <si>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</si>
  <si>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</si>
  <si>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</si>
  <si>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</si>
  <si>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</si>
  <si>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</si>
  <si>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</si>
  <si>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</si>
  <si>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</si>
  <si>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</si>
  <si>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</si>
  <si>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</si>
  <si>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</si>
  <si>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</si>
  <si>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</si>
  <si>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</si>
  <si>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</si>
  <si>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</si>
  <si>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</si>
  <si>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</si>
  <si>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</si>
  <si>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</si>
  <si>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</si>
  <si>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</si>
  <si>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</si>
  <si>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</si>
  <si>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</si>
  <si>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</si>
  <si>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</si>
  <si>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</si>
  <si>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</si>
  <si>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</si>
  <si>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</si>
  <si>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</si>
  <si>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</si>
  <si>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</si>
  <si>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</si>
  <si>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</si>
  <si>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</si>
  <si>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</si>
  <si>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</si>
  <si>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</si>
  <si>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</si>
  <si>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</si>
  <si>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</si>
  <si>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</si>
  <si>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</si>
  <si>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</si>
  <si>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</si>
  <si>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</si>
  <si>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</si>
  <si>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</si>
  <si>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</si>
  <si>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</si>
  <si>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</si>
  <si>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</si>
  <si>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</si>
  <si>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</si>
  <si>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</si>
  <si>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</si>
  <si>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</si>
  <si>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</si>
  <si>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</si>
  <si>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</si>
  <si>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</si>
  <si>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</si>
  <si>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</si>
  <si>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</si>
  <si>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</si>
  <si>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</si>
  <si>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</si>
  <si>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</si>
  <si>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</si>
  <si>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</si>
  <si>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</si>
  <si>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</si>
  <si>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</si>
  <si>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</si>
  <si>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</si>
  <si>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</si>
  <si>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</si>
  <si>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</si>
  <si>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</si>
  <si>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</si>
  <si>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</si>
  <si>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</si>
  <si>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</si>
  <si>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</si>
  <si>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</si>
  <si>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</si>
  <si>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</si>
  <si>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</si>
  <si>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</si>
  <si>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</si>
  <si>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</si>
  <si>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</si>
  <si>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</si>
  <si>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</si>
  <si>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</si>
  <si>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</si>
  <si>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</si>
  <si>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</si>
  <si>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</si>
  <si>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</si>
  <si>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</si>
  <si>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</si>
  <si>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</si>
  <si>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</si>
  <si>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</si>
  <si>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</si>
  <si>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</si>
  <si>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</si>
  <si>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</si>
  <si>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</si>
  <si>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</si>
  <si>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</si>
  <si>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</si>
  <si>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</si>
  <si>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</si>
  <si>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</si>
  <si>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</si>
  <si>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</si>
  <si>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</si>
  <si>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</si>
  <si>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</si>
  <si>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</si>
  <si>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</si>
  <si>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</si>
  <si>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</si>
  <si>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</si>
  <si>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</si>
  <si>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</si>
  <si>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</si>
  <si>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</si>
  <si>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</si>
  <si>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</si>
  <si>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</si>
  <si>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</si>
  <si>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</si>
  <si>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</si>
  <si>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</si>
  <si>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</si>
  <si>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</si>
  <si>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</si>
  <si>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</si>
  <si>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</si>
  <si>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</si>
  <si>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</si>
  <si>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</si>
  <si>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</si>
  <si>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</si>
  <si>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</si>
  <si>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</si>
  <si>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</si>
  <si>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</si>
  <si>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</si>
  <si>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</si>
  <si>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</si>
  <si>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</si>
  <si>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</si>
  <si>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</si>
  <si>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</si>
  <si>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</si>
  <si>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</si>
  <si>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</si>
  <si>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</si>
  <si>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</si>
  <si>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</si>
  <si>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</si>
  <si>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</si>
  <si>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</si>
  <si>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</si>
  <si>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</si>
  <si>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</si>
  <si>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</si>
  <si>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</si>
  <si>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</si>
  <si>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</si>
  <si>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</si>
  <si>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</si>
  <si>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</si>
  <si>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</si>
  <si>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</si>
  <si>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</si>
  <si>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</si>
  <si>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</si>
  <si>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</si>
  <si>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</si>
  <si>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</si>
  <si>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</si>
  <si>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</si>
  <si>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</si>
  <si>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</si>
  <si>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</si>
  <si>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</si>
  <si>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</si>
  <si>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</si>
  <si>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</si>
  <si>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</si>
  <si>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</si>
  <si>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</si>
  <si>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</si>
  <si>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</si>
  <si>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</si>
  <si>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</si>
  <si>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</si>
  <si>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</si>
  <si>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</si>
  <si>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</si>
  <si>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</si>
  <si>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</si>
  <si>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</si>
  <si>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</si>
  <si>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</si>
  <si>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</si>
  <si>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</si>
  <si>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</si>
  <si>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</si>
  <si>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</si>
  <si>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</si>
  <si>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</si>
  <si>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</si>
  <si>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</si>
  <si>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</si>
  <si>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</si>
  <si>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</si>
  <si>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</si>
  <si>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</si>
  <si>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</si>
  <si>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</si>
  <si>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</si>
  <si>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</si>
  <si>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</si>
  <si>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</si>
  <si>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</si>
  <si>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</si>
  <si>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</si>
  <si>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</si>
  <si>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</si>
  <si>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</si>
  <si>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</si>
  <si>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</si>
  <si>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</si>
  <si>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</si>
  <si>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</si>
  <si>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</si>
  <si>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</si>
  <si>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</si>
  <si>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</si>
  <si>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</si>
  <si>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</si>
  <si>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</si>
  <si>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</si>
  <si>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</si>
  <si>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</si>
  <si>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</si>
  <si>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</si>
  <si>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</si>
  <si>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</si>
  <si>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</si>
  <si>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</si>
  <si>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</si>
  <si>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</si>
  <si>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</si>
  <si>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</si>
  <si>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</si>
  <si>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</si>
  <si>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</si>
  <si>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</si>
  <si>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</si>
  <si>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</si>
  <si>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</si>
  <si>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</si>
  <si>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</si>
  <si>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</si>
  <si>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</si>
  <si>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</si>
  <si>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</si>
  <si>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</si>
  <si>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</si>
  <si>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</si>
  <si>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</si>
  <si>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</si>
  <si>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</si>
  <si>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</si>
  <si>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</si>
  <si>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</si>
  <si>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</si>
  <si>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</si>
  <si>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</si>
  <si>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</si>
  <si>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</si>
  <si>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</si>
  <si>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</si>
  <si>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</si>
  <si>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</si>
  <si>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</si>
  <si>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</si>
  <si>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</si>
  <si>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</si>
  <si>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</si>
  <si>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</si>
  <si>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</si>
  <si>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</si>
  <si>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</si>
  <si>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</si>
  <si>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</si>
  <si>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</si>
  <si>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</si>
  <si>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</si>
  <si>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</si>
  <si>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</si>
  <si>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</si>
  <si>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</si>
  <si>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</si>
  <si>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</si>
  <si>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</si>
  <si>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</si>
  <si>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</si>
  <si>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</si>
  <si>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</si>
  <si>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</si>
  <si>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</si>
  <si>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</si>
  <si>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</si>
  <si>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</si>
  <si>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</si>
  <si>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</si>
  <si>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</si>
  <si>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</si>
  <si>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</si>
  <si>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</si>
  <si>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</si>
  <si>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</si>
  <si>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</si>
  <si>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</si>
  <si>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</si>
  <si>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</si>
  <si>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</si>
  <si>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</si>
  <si>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</si>
  <si>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</si>
  <si>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</si>
  <si>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</si>
  <si>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</si>
  <si>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</si>
  <si>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</si>
  <si>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</si>
  <si>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</si>
  <si>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</si>
  <si>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</si>
  <si>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</si>
  <si>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</si>
  <si>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</si>
  <si>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</si>
  <si>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</si>
  <si>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</si>
  <si>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</si>
  <si>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</si>
  <si>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</si>
  <si>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</si>
  <si>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</si>
  <si>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</si>
  <si>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</si>
  <si>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</si>
  <si>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</si>
  <si>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</si>
  <si>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</si>
  <si>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</si>
  <si>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</si>
  <si>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</si>
  <si>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</si>
  <si>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</si>
  <si>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</si>
  <si>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</si>
  <si>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</si>
  <si>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</si>
  <si>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</si>
  <si>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</si>
  <si>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</si>
  <si>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</si>
  <si>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</si>
  <si>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</si>
  <si>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</si>
  <si>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</si>
  <si>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</si>
  <si>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</si>
  <si>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</si>
  <si>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</si>
  <si>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</si>
  <si>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</si>
  <si>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</si>
  <si>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</si>
  <si>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</si>
  <si>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</si>
  <si>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</si>
  <si>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</si>
  <si>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</si>
  <si>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</si>
  <si>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</si>
  <si>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</si>
  <si>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</si>
  <si>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</si>
  <si>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</si>
  <si>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</si>
  <si>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</si>
  <si>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</si>
  <si>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</si>
  <si>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</si>
  <si>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</si>
  <si>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</si>
  <si>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</si>
  <si>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</si>
  <si>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</si>
  <si>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</si>
  <si>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</si>
  <si>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</si>
  <si>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</si>
  <si>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</si>
  <si>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</si>
  <si>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</si>
  <si>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</si>
  <si>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</si>
  <si>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</si>
  <si>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</si>
  <si>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</si>
  <si>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</si>
  <si>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</si>
  <si>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</si>
  <si>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</si>
  <si>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</si>
  <si>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</si>
  <si>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</si>
  <si>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</si>
  <si>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</si>
  <si>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</si>
  <si>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</si>
  <si>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</si>
  <si>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</si>
  <si>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</si>
  <si>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</si>
  <si>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</si>
  <si>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</si>
  <si>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</si>
  <si>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</si>
  <si>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</si>
  <si>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</si>
  <si>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</si>
  <si>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</si>
  <si>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</si>
  <si>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</si>
  <si>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</si>
  <si>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</si>
  <si>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</si>
  <si>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</si>
  <si>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</si>
  <si>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</si>
  <si>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</si>
  <si>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</si>
  <si>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</si>
  <si>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</si>
  <si>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</si>
  <si>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</si>
  <si>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</si>
  <si>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</si>
  <si>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</si>
  <si>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</si>
  <si>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</si>
  <si>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</si>
  <si>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</si>
  <si>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</si>
  <si>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</si>
  <si>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</si>
  <si>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</si>
  <si>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</si>
  <si>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</si>
  <si>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</si>
  <si>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</si>
  <si>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</si>
  <si>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</si>
  <si>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</si>
  <si>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</si>
  <si>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</si>
  <si>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</si>
  <si>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</si>
  <si>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</si>
  <si>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</si>
  <si>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</si>
  <si>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</si>
  <si>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</si>
  <si>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</si>
  <si>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</si>
  <si>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</si>
  <si>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</si>
  <si>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</si>
  <si>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</si>
  <si>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</si>
  <si>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</si>
  <si>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</si>
  <si>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</si>
  <si>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</si>
  <si>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</si>
  <si>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</si>
  <si>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</si>
  <si>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</si>
  <si>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</si>
  <si>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</si>
  <si>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</si>
  <si>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</si>
  <si>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</si>
  <si>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</si>
  <si>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</si>
  <si>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</si>
  <si>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</si>
  <si>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</si>
  <si>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</si>
  <si>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</si>
  <si>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</si>
  <si>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</si>
  <si>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</si>
  <si>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</si>
  <si>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</si>
  <si>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</si>
  <si>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</si>
  <si>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</si>
  <si>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</si>
  <si>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</si>
  <si>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</si>
  <si>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</si>
  <si>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</si>
  <si>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</si>
  <si>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</si>
  <si>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</si>
  <si>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</si>
  <si>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</si>
  <si>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</si>
  <si>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</si>
  <si>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</si>
  <si>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</si>
  <si>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</si>
  <si>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</si>
  <si>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</si>
  <si>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</si>
  <si>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</si>
  <si>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</si>
  <si>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</si>
  <si>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</si>
  <si>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</si>
  <si>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</si>
  <si>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</si>
  <si>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</si>
  <si>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</si>
  <si>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</si>
  <si>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</si>
  <si>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</si>
  <si>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</si>
  <si>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</si>
  <si>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</si>
  <si>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</si>
  <si>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</si>
  <si>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</si>
  <si>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</si>
  <si>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</si>
  <si>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</si>
  <si>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</si>
  <si>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</si>
  <si>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</si>
  <si>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</si>
  <si>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</si>
  <si>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</si>
  <si>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</si>
  <si>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</si>
  <si>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</si>
  <si>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</si>
  <si>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</si>
  <si>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</si>
  <si>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</si>
  <si>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</si>
  <si>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</si>
  <si>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</si>
  <si>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</si>
  <si>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</si>
  <si>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</si>
  <si>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</si>
  <si>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</si>
  <si>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</si>
  <si>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</si>
  <si>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</si>
  <si>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</si>
  <si>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</si>
  <si>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</si>
  <si>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</si>
  <si>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</si>
  <si>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</si>
  <si>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</si>
  <si>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</si>
  <si>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</si>
  <si>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</si>
  <si>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</si>
  <si>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</si>
  <si>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</si>
  <si>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</si>
  <si>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</si>
  <si>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</si>
  <si>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</si>
  <si>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</si>
  <si>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</si>
  <si>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</si>
  <si>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</si>
  <si>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</si>
  <si>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</si>
  <si>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</si>
  <si>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</si>
  <si>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</si>
  <si>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</si>
  <si>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</si>
  <si>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</si>
  <si>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</si>
  <si>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</si>
  <si>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</si>
  <si>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</si>
  <si>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</si>
  <si>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</si>
  <si>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</si>
  <si>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</si>
  <si>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</si>
  <si>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</si>
  <si>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</si>
  <si>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</si>
  <si>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</si>
  <si>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</si>
  <si>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</si>
  <si>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</si>
  <si>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</si>
  <si>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</si>
  <si>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</si>
  <si>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</si>
  <si>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</si>
  <si>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</si>
  <si>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</si>
  <si>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</si>
  <si>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</si>
  <si>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</si>
  <si>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</si>
  <si>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</si>
  <si>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</si>
  <si>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</si>
  <si>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</si>
  <si>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</si>
  <si>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</si>
  <si>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</si>
  <si>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</si>
  <si>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</si>
  <si>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</si>
  <si>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</si>
  <si>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</si>
  <si>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</si>
  <si>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</si>
  <si>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</si>
  <si>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</si>
  <si>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</si>
  <si>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</si>
  <si>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</si>
  <si>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</si>
  <si>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</si>
  <si>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</si>
  <si>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</si>
  <si>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</si>
  <si>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</si>
  <si>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</si>
  <si>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</si>
  <si>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</si>
  <si>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</si>
  <si>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</si>
  <si>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</si>
  <si>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</si>
  <si>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</si>
  <si>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</si>
  <si>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</si>
  <si>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</si>
  <si>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</si>
  <si>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</si>
  <si>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</si>
  <si>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</si>
  <si>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</si>
  <si>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</si>
  <si>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</si>
  <si>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</si>
  <si>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</si>
  <si>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</si>
  <si>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</si>
  <si>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</si>
  <si>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</si>
  <si>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</si>
  <si>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</si>
  <si>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</si>
  <si>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</si>
  <si>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</si>
  <si>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</si>
  <si>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</si>
  <si>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</si>
  <si>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</si>
  <si>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</si>
  <si>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</si>
  <si>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</si>
  <si>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</si>
  <si>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</si>
  <si>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</si>
  <si>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</si>
  <si>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</si>
  <si>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</si>
  <si>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</si>
  <si>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</si>
  <si>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</si>
  <si>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</si>
  <si>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</si>
  <si>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</si>
  <si>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</si>
  <si>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</si>
  <si>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</si>
  <si>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</si>
  <si>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</si>
  <si>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</si>
  <si>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</si>
  <si>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</si>
  <si>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</si>
  <si>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</si>
  <si>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</si>
  <si>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</si>
  <si>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</si>
  <si>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</si>
  <si>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</si>
  <si>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</si>
  <si>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</si>
  <si>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</si>
  <si>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</si>
  <si>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</si>
  <si>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</si>
  <si>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</si>
  <si>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</si>
  <si>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</si>
  <si>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</si>
  <si>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</si>
  <si>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</si>
  <si>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</si>
  <si>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</si>
  <si>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</si>
  <si>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</si>
  <si>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</si>
  <si>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</si>
  <si>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</si>
  <si>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</si>
  <si>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</si>
  <si>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</si>
  <si>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</si>
  <si>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</si>
  <si>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</si>
  <si>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</si>
  <si>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</si>
  <si>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</si>
  <si>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</si>
  <si>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</si>
  <si>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</si>
  <si>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</si>
  <si>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</si>
  <si>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</si>
  <si>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</si>
  <si>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</si>
  <si>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</si>
  <si>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</si>
  <si>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</si>
  <si>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</si>
  <si>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</si>
  <si>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</si>
  <si>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</si>
  <si>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</si>
  <si>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</si>
  <si>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</si>
  <si>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</si>
  <si>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</si>
  <si>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</si>
  <si>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</si>
  <si>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</si>
  <si>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</si>
  <si>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</si>
  <si>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</si>
  <si>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</si>
  <si>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</si>
  <si>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</si>
  <si>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</si>
  <si>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</si>
  <si>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</si>
  <si>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</si>
  <si>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</si>
  <si>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</si>
  <si>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</si>
  <si>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</si>
  <si>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</si>
  <si>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</si>
  <si>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</si>
  <si>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</si>
  <si>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</si>
  <si>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</si>
  <si>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</si>
  <si>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</si>
  <si>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</si>
  <si>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</si>
  <si>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</si>
  <si>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</si>
  <si>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</si>
  <si>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</si>
  <si>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</si>
  <si>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</si>
  <si>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</si>
  <si>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</si>
  <si>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</si>
  <si>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</si>
  <si>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</si>
  <si>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</si>
  <si>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</si>
  <si>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</si>
  <si>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</si>
  <si>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</si>
  <si>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</si>
  <si>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</si>
  <si>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</si>
  <si>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</si>
  <si>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</si>
  <si>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</si>
  <si>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</si>
  <si>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</si>
  <si>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</si>
  <si>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</si>
  <si>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</si>
  <si>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</si>
  <si>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</si>
  <si>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</si>
  <si>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</si>
  <si>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</si>
  <si>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</si>
  <si>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</si>
  <si>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</si>
  <si>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</si>
  <si>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</si>
  <si>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</si>
  <si>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</si>
  <si>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</si>
  <si>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</si>
  <si>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</si>
  <si>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</si>
  <si>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</si>
  <si>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</si>
  <si>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</si>
  <si>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</si>
  <si>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</si>
  <si>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</si>
  <si>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</si>
  <si>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</si>
  <si>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</si>
  <si>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</si>
  <si>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</si>
  <si>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</si>
  <si>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</si>
  <si>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</si>
  <si>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</si>
  <si>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</si>
  <si>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</si>
  <si>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</si>
  <si>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</si>
  <si>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</si>
  <si>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</si>
  <si>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</si>
  <si>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</si>
  <si>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</si>
  <si>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</si>
  <si>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</si>
  <si>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</si>
  <si>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</si>
  <si>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</si>
  <si>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</si>
  <si>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</si>
  <si>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</si>
  <si>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</si>
  <si>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</si>
  <si>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</si>
  <si>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</si>
  <si>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</si>
  <si>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</si>
  <si>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</si>
  <si>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</si>
  <si>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</si>
  <si>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</si>
  <si>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</si>
  <si>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</si>
  <si>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</si>
  <si>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</si>
  <si>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</si>
  <si>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</si>
  <si>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</si>
  <si>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</si>
  <si>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</si>
  <si>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</si>
  <si>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</si>
  <si>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</si>
  <si>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</si>
  <si>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</si>
  <si>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</si>
  <si>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</si>
  <si>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</si>
  <si>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</si>
  <si>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</si>
  <si>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</si>
  <si>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</si>
  <si>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</si>
  <si>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</si>
  <si>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</si>
  <si>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</si>
  <si>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</si>
  <si>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</si>
  <si>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</si>
  <si>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</si>
  <si>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</si>
  <si>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</si>
  <si>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</si>
  <si>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</si>
  <si>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</si>
  <si>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</si>
  <si>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</si>
  <si>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</si>
  <si>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</si>
  <si>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</si>
  <si>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</si>
  <si>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</si>
  <si>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</si>
  <si>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</si>
  <si>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</si>
  <si>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</si>
  <si>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</si>
  <si>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</si>
  <si>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</si>
  <si>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</si>
  <si>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</si>
  <si>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</si>
  <si>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</si>
  <si>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</si>
  <si>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</si>
  <si>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</si>
  <si>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</si>
  <si>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</si>
  <si>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</si>
  <si>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</si>
  <si>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</si>
  <si>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</si>
  <si>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</si>
  <si>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</si>
  <si>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</si>
  <si>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</si>
  <si>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</si>
  <si>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</si>
  <si>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</si>
  <si>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</si>
  <si>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</si>
  <si>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</si>
  <si>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</si>
  <si>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</si>
  <si>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</si>
  <si>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</si>
  <si>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</si>
  <si>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</si>
  <si>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</si>
  <si>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</si>
  <si>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</si>
  <si>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</si>
  <si>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</si>
  <si>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</si>
  <si>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</si>
  <si>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</si>
  <si>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</si>
  <si>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</si>
  <si>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</si>
  <si>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</si>
  <si>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</si>
  <si>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</si>
  <si>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</si>
  <si>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</si>
  <si>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</si>
  <si>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</si>
  <si>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</si>
  <si>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</si>
  <si>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</si>
  <si>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</si>
  <si>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</si>
  <si>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</si>
  <si>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</si>
  <si>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</si>
  <si>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</si>
  <si>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</si>
  <si>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</si>
  <si>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</si>
  <si>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</si>
  <si>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</si>
  <si>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</si>
  <si>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</si>
  <si>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</si>
  <si>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</si>
  <si>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</si>
  <si>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</si>
  <si>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</si>
  <si>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</si>
  <si>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</si>
  <si>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</si>
  <si>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</si>
  <si>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</si>
  <si>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</si>
  <si>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</si>
  <si>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</si>
  <si>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</si>
  <si>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</si>
  <si>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</si>
  <si>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</si>
  <si>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</si>
  <si>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</si>
  <si>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</si>
  <si>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</si>
  <si>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</si>
  <si>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</si>
  <si>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</si>
  <si>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</si>
  <si>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</si>
  <si>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</si>
  <si>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</si>
  <si>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</si>
  <si>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</si>
  <si>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</si>
  <si>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</si>
  <si>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</si>
  <si>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</si>
  <si>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</si>
  <si>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</si>
  <si>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</si>
  <si>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</si>
  <si>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</si>
  <si>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</si>
  <si>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</si>
  <si>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</si>
  <si>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</si>
  <si>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</si>
  <si>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</si>
  <si>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</si>
  <si>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</si>
  <si>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</si>
  <si>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</si>
  <si>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</si>
  <si>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</si>
  <si>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</si>
  <si>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</si>
  <si>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</si>
  <si>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</si>
  <si>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</si>
  <si>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</si>
  <si>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</si>
  <si>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</si>
  <si>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</si>
  <si>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</si>
  <si>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</si>
  <si>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</si>
  <si>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</si>
  <si>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</si>
  <si>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</si>
  <si>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</si>
  <si>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</si>
  <si>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</si>
  <si>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</si>
  <si>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</si>
  <si>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</si>
  <si>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</si>
  <si>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</si>
  <si>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</si>
  <si>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</si>
  <si>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</si>
  <si>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</si>
  <si>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</si>
  <si>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</si>
  <si>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</si>
  <si>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</si>
  <si>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</si>
  <si>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</si>
  <si>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</si>
  <si>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</si>
  <si>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</si>
  <si>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</si>
  <si>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</si>
  <si>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</si>
  <si>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</si>
  <si>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</si>
  <si>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</si>
  <si>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</si>
  <si>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</si>
  <si>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</si>
  <si>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</si>
  <si>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</si>
  <si>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</si>
  <si>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</si>
  <si>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</si>
  <si>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</si>
  <si>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</si>
  <si>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</si>
  <si>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</si>
  <si>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</si>
  <si>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</si>
  <si>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</si>
  <si>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</si>
  <si>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</si>
  <si>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</si>
  <si>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</si>
  <si>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</si>
  <si>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</si>
  <si>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</si>
  <si>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</si>
  <si>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</si>
  <si>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</si>
  <si>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</si>
  <si>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</si>
  <si>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</si>
  <si>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</si>
  <si>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</si>
  <si>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</si>
  <si>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</si>
  <si>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</si>
  <si>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</si>
  <si>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</si>
  <si>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</si>
  <si>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</si>
  <si>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</si>
  <si>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</si>
  <si>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</si>
  <si>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</si>
  <si>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</si>
  <si>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</si>
  <si>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</si>
  <si>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</si>
  <si>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</si>
  <si>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</si>
  <si>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</si>
  <si>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</si>
  <si>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</si>
  <si>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</si>
  <si>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</si>
  <si>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</si>
  <si>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</si>
  <si>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</si>
  <si>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</si>
  <si>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</si>
  <si>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</si>
  <si>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</si>
  <si>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</si>
  <si>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</si>
  <si>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</si>
  <si>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</si>
  <si>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</si>
  <si>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</si>
  <si>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</si>
  <si>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</si>
  <si>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</si>
  <si>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</si>
  <si>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</si>
  <si>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</si>
  <si>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</si>
  <si>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</si>
  <si>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</si>
  <si>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</si>
  <si>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</si>
  <si>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</si>
  <si>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</si>
  <si>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</si>
  <si>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</si>
  <si>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</si>
  <si>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</si>
  <si>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</si>
  <si>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</si>
  <si>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</si>
  <si>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</si>
  <si>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</si>
  <si>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</si>
  <si>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</si>
  <si>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</si>
  <si>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</si>
  <si>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</si>
  <si>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</si>
  <si>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</si>
  <si>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</si>
  <si>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</si>
  <si>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</si>
  <si>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</si>
  <si>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</si>
  <si>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</si>
  <si>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</si>
  <si>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</si>
  <si>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</si>
  <si>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</si>
  <si>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</si>
  <si>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</si>
  <si>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</si>
  <si>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</si>
  <si>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</si>
  <si>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</si>
  <si>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</si>
  <si>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</si>
  <si>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</si>
  <si>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</si>
  <si>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</si>
  <si>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</si>
  <si>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</si>
  <si>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</si>
  <si>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</si>
  <si>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</si>
  <si>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</si>
  <si>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</si>
  <si>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</si>
  <si>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</si>
  <si>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</si>
  <si>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</si>
  <si>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</si>
  <si>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</si>
  <si>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</si>
  <si>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</si>
  <si>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</si>
  <si>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</si>
  <si>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</si>
  <si>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</si>
  <si>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</si>
  <si>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</si>
  <si>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</si>
  <si>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</si>
  <si>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</si>
  <si>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</si>
  <si>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</si>
  <si>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</si>
  <si>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</si>
  <si>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</si>
  <si>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</si>
  <si>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</si>
  <si>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</si>
  <si>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</si>
  <si>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</si>
  <si>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</si>
  <si>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</si>
  <si>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</si>
  <si>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</si>
  <si>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</si>
  <si>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</si>
  <si>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</si>
  <si>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</si>
  <si>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</si>
  <si>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</si>
  <si>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</si>
  <si>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</si>
  <si>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</si>
  <si>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</si>
  <si>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</si>
  <si>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</si>
  <si>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</si>
  <si>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</si>
  <si>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</si>
  <si>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</si>
  <si>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</si>
  <si>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</si>
  <si>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</si>
  <si>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</si>
  <si>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</si>
  <si>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</si>
  <si>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</si>
  <si>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</si>
  <si>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</si>
  <si>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</si>
  <si>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</si>
  <si>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</si>
  <si>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</si>
  <si>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</si>
  <si>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</si>
  <si>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</si>
  <si>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</si>
  <si>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</si>
  <si>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</si>
  <si>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</si>
  <si>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</si>
  <si>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</si>
  <si>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</si>
  <si>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</si>
  <si>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</si>
  <si>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</si>
  <si>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</si>
  <si>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</si>
  <si>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</si>
  <si>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</si>
  <si>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</si>
  <si>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</si>
  <si>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</si>
  <si>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</si>
  <si>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</si>
  <si>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</si>
  <si>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</si>
  <si>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</si>
  <si>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</si>
  <si>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</si>
  <si>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</si>
  <si>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</si>
  <si>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</si>
  <si>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</si>
  <si>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</si>
  <si>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</si>
  <si>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</si>
  <si>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</si>
  <si>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</si>
  <si>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</si>
  <si>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</si>
  <si>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</si>
  <si>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</si>
  <si>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</si>
  <si>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</si>
  <si>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</si>
  <si>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</si>
  <si>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</si>
  <si>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</si>
  <si>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</si>
  <si>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</si>
  <si>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</si>
  <si>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</si>
  <si>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</si>
  <si>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</si>
  <si>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</si>
  <si>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</si>
  <si>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</si>
  <si>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</si>
  <si>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</si>
  <si>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</si>
  <si>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</si>
  <si>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</si>
  <si>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</si>
  <si>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</si>
  <si>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</si>
  <si>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</si>
  <si>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</si>
  <si>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</si>
  <si>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</si>
  <si>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</si>
  <si>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</si>
  <si>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</si>
  <si>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</si>
  <si>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</si>
  <si>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</si>
  <si>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</si>
  <si>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</si>
  <si>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</si>
  <si>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</si>
  <si>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</si>
  <si>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</si>
  <si>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</si>
  <si>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</si>
  <si>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</si>
  <si>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</si>
  <si>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</si>
  <si>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</si>
  <si>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</si>
  <si>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</si>
  <si>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</si>
  <si>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</si>
  <si>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</si>
  <si>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</si>
  <si>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</si>
  <si>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</si>
  <si>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</si>
  <si>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</si>
  <si>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</si>
  <si>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</si>
  <si>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</si>
  <si>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</si>
  <si>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</si>
  <si>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</si>
  <si>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</si>
  <si>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</si>
  <si>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</si>
  <si>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</si>
  <si>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</si>
  <si>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</si>
  <si>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</si>
  <si>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</si>
  <si>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</si>
  <si>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</si>
  <si>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</si>
  <si>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</si>
  <si>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</si>
  <si>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</si>
  <si>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</si>
  <si>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</si>
  <si>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</si>
  <si>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</si>
  <si>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</si>
  <si>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</si>
  <si>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</si>
  <si>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</si>
  <si>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</si>
  <si>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</si>
  <si>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</si>
  <si>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</si>
  <si>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</si>
  <si>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</si>
  <si>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</si>
  <si>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</si>
  <si>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</si>
  <si>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</si>
  <si>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</si>
  <si>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</si>
  <si>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</si>
  <si>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</si>
  <si>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</si>
  <si>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</si>
  <si>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</si>
  <si>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</si>
  <si>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</si>
  <si>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</si>
  <si>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</si>
  <si>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</si>
  <si>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</si>
  <si>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</si>
  <si>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</si>
  <si>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</si>
  <si>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</si>
  <si>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</si>
  <si>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</si>
  <si>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</si>
  <si>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</si>
  <si>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</si>
  <si>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</si>
  <si>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</si>
  <si>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</si>
  <si>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</si>
  <si>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</si>
  <si>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</si>
  <si>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</si>
  <si>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</si>
  <si>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</si>
  <si>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</si>
  <si>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</si>
  <si>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</si>
  <si>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</si>
  <si>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</si>
  <si>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</si>
  <si>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</si>
  <si>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</si>
  <si>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</si>
  <si>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</si>
  <si>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</si>
  <si>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</si>
  <si>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</si>
  <si>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</si>
  <si>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</si>
  <si>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</si>
  <si>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</si>
  <si>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</si>
  <si>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</si>
  <si>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</si>
  <si>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</si>
  <si>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</si>
  <si>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</si>
  <si>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</si>
  <si>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</si>
  <si>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</si>
  <si>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</si>
  <si>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</si>
  <si>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</si>
  <si>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</si>
  <si>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</si>
  <si>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</si>
  <si>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</si>
  <si>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</si>
  <si>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</si>
  <si>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</si>
  <si>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</si>
  <si>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</si>
  <si>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</si>
  <si>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</si>
  <si>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</si>
  <si>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</si>
  <si>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</si>
  <si>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</si>
  <si>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</si>
  <si>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</si>
  <si>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</si>
  <si>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</si>
  <si>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</si>
  <si>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</si>
  <si>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</si>
  <si>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</si>
  <si>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</si>
  <si>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</si>
  <si>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</si>
  <si>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</si>
  <si>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</si>
  <si>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</si>
  <si>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</si>
  <si>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</si>
  <si>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</si>
  <si>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</si>
  <si>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</si>
  <si>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</si>
  <si>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</si>
  <si>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</si>
  <si>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</si>
  <si>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</si>
  <si>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</si>
  <si>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</si>
  <si>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</si>
  <si>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</si>
  <si>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</si>
  <si>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</si>
  <si>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</si>
  <si>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</si>
  <si>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</si>
  <si>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</si>
  <si>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</si>
  <si>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</si>
  <si>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</si>
  <si>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</si>
  <si>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</si>
  <si>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</si>
  <si>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</si>
  <si>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</si>
  <si>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</si>
  <si>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</si>
  <si>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</si>
  <si>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</si>
  <si>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</si>
  <si>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</si>
  <si>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</si>
  <si>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</si>
  <si>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</si>
  <si>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</si>
  <si>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</si>
  <si>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</si>
  <si>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</si>
  <si>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</si>
  <si>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</si>
  <si>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</si>
  <si>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</si>
  <si>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</si>
  <si>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</si>
  <si>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</si>
  <si>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</si>
  <si>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</si>
  <si>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</si>
  <si>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</si>
  <si>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</si>
  <si>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</si>
  <si>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</si>
  <si>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</si>
  <si>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</si>
  <si>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</si>
  <si>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</si>
  <si>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</si>
  <si>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</si>
  <si>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</si>
  <si>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</si>
  <si>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</si>
  <si>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</si>
  <si>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</si>
  <si>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</si>
  <si>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</si>
  <si>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</si>
  <si>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</si>
  <si>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</si>
  <si>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</si>
  <si>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</si>
  <si>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</si>
  <si>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</si>
  <si>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</si>
  <si>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</si>
  <si>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</si>
  <si>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</si>
  <si>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</si>
  <si>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</si>
  <si>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</si>
  <si>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</si>
  <si>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</si>
  <si>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</si>
  <si>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</si>
  <si>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</si>
  <si>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</si>
  <si>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</si>
  <si>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</si>
  <si>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</si>
  <si>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</si>
  <si>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</si>
  <si>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</si>
  <si>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</si>
  <si>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</si>
  <si>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</si>
  <si>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</si>
  <si>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</si>
  <si>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</si>
  <si>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</si>
  <si>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</si>
  <si>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</si>
  <si>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</si>
  <si>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</si>
  <si>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</si>
  <si>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</si>
  <si>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</si>
  <si>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</si>
  <si>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</si>
  <si>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</si>
  <si>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</si>
  <si>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</si>
  <si>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</si>
  <si>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</si>
  <si>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</si>
  <si>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</si>
  <si>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</si>
  <si>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</si>
  <si>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</si>
  <si>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</si>
  <si>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</si>
  <si>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</si>
  <si>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</si>
  <si>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</si>
  <si>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</si>
  <si>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</si>
  <si>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</si>
  <si>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</si>
  <si>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</si>
  <si>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</si>
  <si>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</si>
  <si>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</si>
  <si>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</si>
  <si>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</si>
  <si>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</si>
  <si>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</si>
  <si>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</si>
  <si>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</si>
  <si>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</si>
  <si>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</si>
  <si>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</si>
  <si>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</si>
  <si>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</si>
  <si>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</si>
  <si>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</si>
  <si>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</si>
  <si>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</si>
  <si>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</si>
  <si>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</si>
  <si>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</si>
  <si>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</si>
  <si>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</si>
  <si>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</si>
  <si>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</si>
  <si>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</si>
  <si>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</si>
  <si>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</si>
  <si>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</si>
  <si>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</si>
  <si>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</si>
  <si>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</si>
  <si>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</si>
  <si>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</si>
  <si>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</si>
  <si>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</si>
  <si>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</si>
  <si>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</si>
  <si>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</si>
  <si>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</si>
  <si>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</si>
  <si>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</si>
  <si>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</si>
  <si>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</si>
  <si>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</si>
  <si>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</si>
  <si>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</si>
  <si>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</si>
  <si>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</si>
  <si>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</si>
  <si>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</si>
  <si>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</si>
  <si>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</si>
  <si>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</si>
  <si>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</si>
  <si>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</si>
  <si>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</si>
  <si>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</si>
  <si>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</si>
  <si>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</si>
  <si>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</si>
  <si>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</si>
  <si>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</si>
  <si>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</si>
  <si>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</si>
  <si>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</si>
  <si>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</si>
  <si>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</si>
  <si>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</si>
  <si>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</si>
  <si>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</si>
  <si>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</si>
  <si>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</si>
  <si>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</si>
  <si>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</si>
  <si>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</si>
  <si>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</si>
  <si>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</si>
  <si>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</si>
  <si>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</si>
  <si>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</si>
  <si>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</si>
  <si>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</si>
  <si>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</si>
  <si>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</si>
  <si>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</si>
  <si>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</si>
  <si>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</si>
  <si>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</si>
  <si>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</si>
  <si>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</si>
  <si>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</si>
  <si>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</si>
  <si>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</si>
  <si>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</si>
  <si>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</si>
  <si>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</si>
  <si>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</si>
  <si>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</si>
  <si>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</si>
  <si>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</si>
  <si>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</si>
  <si>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</si>
  <si>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</si>
  <si>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</si>
  <si>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</si>
  <si>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</si>
  <si>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</si>
  <si>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</si>
  <si>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</si>
  <si>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</si>
  <si>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</si>
  <si>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</si>
  <si>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</si>
  <si>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</si>
  <si>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</si>
  <si>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</si>
  <si>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</si>
  <si>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</si>
  <si>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</si>
  <si>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</si>
  <si>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</si>
  <si>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</si>
  <si>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</si>
  <si>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</si>
  <si>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</si>
  <si>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</si>
  <si>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</si>
  <si>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</si>
  <si>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</si>
  <si>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</si>
  <si>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</si>
  <si>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</si>
  <si>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</si>
  <si>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</si>
  <si>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</si>
  <si>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</si>
  <si>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</si>
  <si>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</si>
  <si>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</si>
  <si>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</si>
  <si>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</si>
  <si>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</si>
  <si>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</si>
  <si>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</si>
  <si>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</si>
  <si>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</si>
  <si>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</si>
  <si>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</si>
  <si>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</si>
  <si>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</si>
  <si>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</si>
  <si>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</si>
  <si>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</si>
  <si>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</si>
  <si>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</si>
  <si>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</si>
  <si>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</si>
  <si>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</si>
  <si>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</si>
  <si>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</si>
  <si>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</si>
  <si>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</si>
  <si>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</si>
  <si>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</si>
  <si>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</si>
  <si>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</si>
  <si>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</si>
  <si>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</si>
  <si>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</si>
  <si>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</si>
  <si>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</si>
  <si>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</si>
  <si>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</si>
  <si>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</si>
  <si>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</si>
  <si>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</si>
  <si>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</si>
  <si>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</si>
  <si>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</si>
  <si>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</si>
  <si>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</si>
  <si>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</si>
  <si>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</si>
  <si>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</si>
  <si>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</si>
  <si>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</si>
  <si>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</si>
  <si>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</si>
  <si>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</si>
  <si>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</si>
  <si>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</si>
  <si>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</si>
  <si>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</si>
  <si>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</si>
  <si>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</si>
  <si>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</si>
  <si>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</si>
  <si>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</si>
  <si>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</si>
  <si>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</si>
  <si>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</si>
  <si>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</si>
  <si>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</si>
  <si>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</si>
  <si>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</si>
  <si>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</si>
  <si>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</si>
  <si>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</si>
  <si>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</si>
  <si>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</si>
  <si>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</si>
  <si>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</si>
  <si>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</si>
  <si>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</si>
  <si>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</si>
  <si>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</si>
  <si>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</si>
  <si>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</si>
  <si>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</si>
  <si>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</si>
  <si>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</si>
  <si>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</si>
  <si>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</si>
  <si>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</si>
  <si>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</si>
  <si>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</si>
  <si>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</si>
  <si>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</si>
  <si>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</si>
  <si>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</si>
  <si>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</si>
  <si>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</si>
  <si>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</si>
  <si>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</si>
  <si>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</si>
  <si>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</si>
  <si>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</si>
  <si>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</si>
  <si>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</si>
  <si>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</si>
  <si>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</si>
  <si>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</si>
  <si>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</si>
  <si>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</si>
  <si>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</si>
  <si>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</si>
  <si>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</si>
  <si>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</si>
  <si>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</si>
  <si>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</si>
  <si>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</si>
  <si>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</si>
  <si>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</si>
  <si>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</si>
  <si>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</si>
  <si>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</si>
  <si>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</si>
  <si>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</si>
  <si>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</si>
  <si>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</si>
  <si>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</si>
  <si>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</si>
  <si>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</si>
  <si>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</si>
  <si>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</si>
  <si>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</si>
  <si>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</si>
  <si>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</si>
  <si>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</si>
  <si>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</si>
  <si>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</si>
  <si>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</si>
  <si>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</si>
  <si>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</si>
  <si>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</si>
  <si>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</si>
  <si>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</si>
  <si>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</si>
  <si>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</si>
  <si>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</si>
  <si>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</si>
  <si>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</si>
  <si>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</si>
  <si>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</si>
  <si>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</si>
  <si>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</si>
  <si>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</si>
  <si>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</si>
  <si>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</si>
  <si>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</si>
  <si>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</si>
  <si>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</si>
  <si>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</si>
  <si>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</si>
  <si>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</si>
  <si>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</si>
  <si>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</si>
  <si>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</si>
  <si>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</si>
  <si>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</si>
  <si>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</si>
  <si>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</si>
  <si>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</si>
  <si>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</si>
  <si>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</si>
  <si>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</si>
  <si>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</si>
  <si>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</si>
  <si>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</si>
  <si>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</si>
  <si>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</si>
  <si>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</si>
  <si>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</si>
  <si>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</si>
  <si>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</si>
  <si>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</si>
  <si>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</si>
  <si>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</si>
  <si>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</si>
  <si>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</si>
  <si>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</si>
  <si>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</si>
  <si>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</si>
  <si>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</si>
  <si>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</si>
  <si>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</si>
  <si>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</si>
  <si>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</si>
  <si>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</si>
  <si>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</si>
  <si>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</si>
  <si>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</si>
  <si>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</si>
  <si>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</si>
  <si>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</si>
  <si>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</si>
  <si>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</si>
  <si>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</si>
  <si>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</si>
  <si>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</si>
  <si>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</si>
  <si>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</si>
  <si>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</si>
  <si>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</si>
  <si>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</si>
  <si>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</si>
  <si>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</si>
  <si>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</si>
  <si>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</si>
  <si>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</si>
  <si>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</si>
  <si>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</si>
  <si>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</si>
  <si>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</si>
  <si>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</si>
  <si>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</si>
  <si>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</si>
  <si>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</si>
  <si>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</si>
  <si>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</si>
  <si>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</si>
  <si>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</si>
  <si>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</si>
  <si>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</si>
  <si>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</si>
  <si>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</si>
  <si>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</si>
  <si>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</si>
  <si>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</si>
  <si>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</si>
  <si>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</si>
  <si>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</si>
  <si>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</si>
  <si>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</si>
  <si>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</si>
  <si>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</si>
  <si>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</si>
  <si>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</si>
  <si>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</si>
  <si>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</si>
  <si>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</si>
  <si>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</si>
  <si>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</si>
  <si>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</si>
  <si>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</si>
  <si>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</si>
  <si>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</si>
  <si>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</si>
  <si>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</si>
  <si>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</si>
  <si>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</si>
  <si>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</si>
  <si>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</si>
  <si>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</si>
  <si>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</si>
  <si>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</si>
  <si>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</si>
  <si>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</si>
  <si>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</si>
  <si>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</si>
  <si>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</si>
  <si>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</si>
  <si>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</si>
  <si>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</si>
  <si>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</si>
  <si>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</si>
  <si>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</si>
  <si>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</si>
  <si>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</si>
  <si>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</si>
  <si>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</si>
  <si>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</si>
  <si>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</si>
  <si>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</si>
  <si>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</si>
  <si>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</si>
  <si>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</si>
  <si>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</si>
  <si>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</si>
  <si>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</si>
  <si>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</si>
  <si>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</si>
  <si>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</si>
  <si>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</si>
  <si>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</si>
  <si>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</si>
  <si>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</si>
  <si>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</si>
  <si>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</si>
  <si>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</si>
  <si>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</si>
  <si>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</si>
  <si>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</si>
  <si>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</si>
  <si>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</si>
  <si>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</si>
  <si>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</si>
  <si>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</si>
  <si>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</si>
  <si>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</si>
  <si>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</si>
  <si>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</si>
  <si>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</si>
  <si>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</si>
  <si>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</si>
  <si>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</si>
  <si>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</si>
  <si>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</si>
  <si>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</si>
  <si>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</si>
  <si>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</si>
  <si>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</si>
  <si>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</si>
  <si>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</si>
  <si>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</si>
  <si>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</si>
  <si>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</si>
  <si>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</si>
  <si>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</si>
  <si>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</si>
  <si>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</si>
  <si>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</si>
  <si>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</si>
  <si>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</si>
  <si>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</si>
  <si>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</si>
  <si>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</si>
  <si>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</si>
  <si>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</si>
  <si>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</si>
  <si>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</si>
  <si>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</si>
  <si>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</si>
  <si>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</si>
  <si>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</si>
  <si>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</si>
  <si>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</si>
  <si>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</si>
  <si>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</si>
  <si>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</si>
  <si>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</si>
  <si>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</si>
  <si>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</si>
  <si>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</si>
  <si>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</si>
  <si>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</si>
  <si>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</si>
  <si>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</si>
  <si>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</si>
  <si>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</si>
  <si>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</si>
  <si>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</si>
  <si>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</si>
  <si>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</si>
  <si>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</si>
  <si>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</si>
  <si>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</si>
  <si>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</si>
  <si>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</si>
  <si>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</si>
  <si>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</si>
  <si>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</si>
  <si>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</si>
  <si>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</si>
  <si>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</si>
  <si>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</si>
  <si>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</si>
  <si>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</si>
  <si>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</si>
  <si>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</si>
  <si>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</si>
  <si>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</si>
  <si>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</si>
  <si>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</si>
  <si>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</si>
  <si>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</si>
  <si>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</si>
  <si>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</si>
  <si>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</si>
  <si>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</si>
  <si>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</si>
  <si>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</si>
  <si>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</si>
  <si>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</si>
  <si>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</si>
  <si>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</si>
  <si>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</si>
  <si>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</si>
  <si>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</si>
  <si>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</si>
  <si>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</si>
  <si>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</si>
  <si>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</si>
  <si>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</si>
  <si>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</si>
  <si>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</si>
  <si>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</si>
  <si>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</si>
  <si>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</si>
  <si>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</si>
  <si>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</si>
  <si>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</si>
  <si>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</si>
  <si>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</si>
  <si>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</si>
  <si>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</si>
  <si>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</si>
  <si>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</si>
  <si>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</si>
  <si>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</si>
  <si>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</si>
  <si>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</si>
  <si>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</si>
  <si>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</si>
  <si>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</si>
  <si>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</si>
  <si>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</si>
  <si>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</si>
  <si>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</si>
  <si>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</si>
  <si>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</si>
  <si>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</si>
  <si>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</si>
  <si>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</si>
  <si>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</si>
  <si>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</si>
  <si>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</si>
  <si>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</si>
  <si>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</si>
  <si>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</si>
  <si>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</si>
  <si>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</si>
  <si>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</si>
  <si>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</si>
  <si>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</si>
  <si>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</si>
  <si>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</si>
  <si>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</si>
  <si>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</si>
  <si>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</si>
  <si>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</si>
  <si>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</si>
  <si>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</si>
  <si>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</si>
  <si>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</si>
  <si>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</si>
  <si>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</si>
  <si>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</si>
  <si>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</si>
  <si>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</si>
  <si>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</si>
  <si>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</si>
  <si>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</si>
  <si>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</si>
  <si>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</si>
  <si>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</si>
  <si>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</si>
  <si>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</si>
  <si>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</si>
  <si>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</si>
  <si>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</si>
  <si>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</si>
  <si>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</si>
  <si>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</si>
  <si>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</si>
  <si>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</si>
  <si>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</si>
  <si>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</si>
  <si>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</si>
  <si>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</si>
  <si>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</si>
  <si>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</si>
  <si>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</si>
  <si>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</si>
  <si>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</si>
  <si>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</si>
  <si>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</si>
  <si>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</si>
  <si>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</si>
  <si>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</si>
  <si>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</si>
  <si>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</si>
  <si>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</si>
  <si>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</si>
  <si>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</si>
  <si>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</si>
  <si>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</si>
  <si>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</si>
  <si>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</si>
  <si>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</si>
  <si>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</si>
  <si>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</si>
  <si>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</si>
  <si>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</si>
  <si>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</si>
  <si>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</si>
  <si>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</si>
  <si>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</si>
  <si>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</si>
  <si>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</si>
  <si>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</si>
  <si>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</si>
  <si>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</si>
  <si>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</si>
  <si>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</si>
  <si>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</si>
  <si>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</si>
  <si>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</si>
  <si>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</si>
  <si>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</si>
  <si>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</si>
  <si>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</si>
  <si>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</si>
  <si>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</si>
  <si>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</si>
  <si>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</si>
  <si>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</si>
  <si>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</si>
  <si>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</si>
  <si>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</si>
  <si>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</si>
  <si>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</si>
  <si>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</si>
  <si>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</si>
  <si>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</si>
  <si>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</si>
  <si>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</si>
  <si>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</si>
  <si>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</si>
  <si>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</si>
  <si>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</si>
  <si>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</si>
  <si>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</si>
  <si>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</si>
  <si>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</si>
  <si>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</si>
  <si>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</si>
  <si>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</si>
  <si>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</si>
  <si>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</si>
  <si>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</si>
  <si>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</si>
  <si>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</si>
  <si>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</si>
  <si>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</si>
  <si>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</si>
  <si>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</si>
  <si>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</si>
  <si>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</si>
  <si>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</si>
  <si>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</si>
  <si>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</si>
  <si>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</si>
  <si>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</si>
  <si>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</si>
  <si>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</si>
  <si>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</si>
  <si>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</si>
  <si>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</si>
  <si>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</si>
  <si>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</si>
  <si>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</si>
  <si>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</si>
  <si>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</si>
  <si>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</si>
  <si>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</si>
  <si>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</si>
  <si>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</si>
  <si>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</si>
  <si>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</si>
  <si>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</si>
  <si>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</si>
  <si>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</si>
  <si>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</si>
  <si>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</si>
  <si>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</si>
  <si>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</si>
  <si>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</si>
  <si>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</si>
  <si>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</si>
  <si>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</si>
  <si>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</si>
  <si>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</si>
  <si>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</si>
  <si>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</si>
  <si>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</si>
  <si>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</si>
  <si>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</si>
  <si>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</si>
  <si>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</si>
  <si>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</si>
  <si>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</si>
  <si>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</si>
  <si>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</si>
  <si>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</si>
  <si>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</si>
  <si>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</si>
  <si>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</si>
  <si>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</si>
  <si>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</si>
  <si>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</si>
  <si>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</si>
  <si>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</si>
  <si>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</si>
  <si>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</si>
  <si>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</si>
  <si>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</si>
  <si>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</si>
  <si>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</si>
  <si>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</si>
  <si>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</si>
  <si>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</si>
  <si>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</si>
  <si>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</si>
  <si>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</si>
  <si>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</si>
  <si>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</si>
  <si>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</si>
  <si>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</si>
  <si>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</si>
  <si>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</si>
  <si>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</si>
  <si>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</si>
  <si>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</si>
  <si>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</si>
  <si>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</si>
  <si>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</si>
  <si>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</si>
  <si>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</si>
  <si>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</si>
  <si>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</si>
  <si>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</si>
  <si>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</si>
  <si>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</si>
  <si>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</si>
  <si>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</si>
  <si>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</si>
  <si>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</si>
  <si>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</si>
  <si>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</si>
  <si>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</si>
  <si>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</si>
  <si>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</si>
  <si>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</si>
  <si>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</si>
  <si>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</si>
  <si>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</si>
  <si>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</si>
  <si>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</si>
  <si>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</si>
  <si>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</si>
  <si>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</si>
  <si>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</si>
  <si>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</si>
  <si>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</si>
  <si>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</si>
  <si>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</si>
  <si>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</si>
  <si>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</si>
  <si>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</si>
  <si>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</si>
  <si>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</si>
  <si>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</si>
  <si>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</si>
  <si>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</si>
  <si>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</si>
  <si>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</si>
  <si>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</si>
  <si>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</si>
  <si>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</si>
  <si>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</si>
  <si>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</si>
  <si>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</si>
  <si>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</si>
  <si>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</si>
  <si>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</si>
  <si>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</si>
  <si>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</si>
  <si>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</si>
  <si>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</si>
  <si>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</si>
  <si>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</si>
  <si>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</si>
  <si>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</si>
  <si>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</si>
  <si>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</si>
  <si>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</si>
  <si>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</si>
  <si>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</si>
  <si>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</si>
  <si>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</si>
  <si>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</si>
  <si>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</si>
  <si>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</si>
  <si>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</si>
  <si>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</si>
  <si>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</si>
  <si>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</si>
  <si>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</si>
  <si>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</si>
  <si>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</si>
  <si>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</si>
  <si>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</si>
  <si>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</si>
  <si>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</si>
  <si>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</si>
  <si>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</si>
  <si>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</si>
  <si>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</si>
  <si>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</si>
  <si>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</si>
  <si>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</si>
  <si>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</si>
  <si>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</si>
  <si>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</si>
  <si>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</si>
  <si>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</si>
  <si>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</si>
  <si>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</si>
  <si>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</si>
  <si>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</si>
  <si>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</si>
  <si>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</si>
  <si>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</si>
  <si>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</si>
  <si>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</si>
  <si>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</si>
  <si>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</si>
  <si>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</si>
  <si>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</si>
  <si>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</si>
  <si>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</si>
  <si>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</si>
  <si>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</si>
  <si>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</si>
  <si>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</si>
  <si>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</si>
  <si>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</si>
  <si>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</si>
  <si>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</si>
  <si>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</si>
  <si>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</si>
  <si>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</si>
  <si>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</si>
  <si>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</si>
  <si>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</si>
  <si>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</si>
  <si>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</si>
  <si>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</si>
  <si>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</si>
  <si>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</si>
  <si>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</si>
  <si>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</si>
  <si>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</si>
  <si>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</si>
  <si>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</si>
  <si>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</si>
  <si>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</si>
  <si>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</si>
  <si>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</si>
  <si>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</si>
  <si>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</si>
  <si>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</si>
  <si>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</si>
  <si>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</si>
  <si>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</si>
  <si>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</si>
  <si>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</si>
  <si>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</si>
  <si>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</si>
  <si>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</si>
  <si>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</si>
  <si>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</si>
  <si>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</si>
  <si>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</si>
  <si>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</si>
  <si>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</si>
  <si>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</si>
  <si>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</si>
  <si>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</si>
  <si>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</si>
  <si>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</si>
  <si>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</si>
  <si>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</si>
  <si>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</si>
  <si>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</si>
  <si>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</si>
  <si>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</si>
  <si>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</si>
  <si>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</si>
  <si>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</si>
  <si>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</si>
  <si>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</si>
  <si>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</si>
  <si>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</si>
  <si>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</si>
  <si>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</si>
  <si>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</si>
  <si>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</si>
  <si>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</si>
  <si>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</si>
  <si>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</si>
  <si>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</si>
  <si>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</si>
  <si>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</si>
  <si>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</si>
  <si>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</si>
  <si>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</si>
  <si>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</si>
  <si>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</si>
  <si>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</si>
  <si>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</si>
  <si>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</si>
  <si>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</si>
  <si>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</si>
  <si>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</si>
  <si>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</si>
  <si>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</si>
  <si>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</si>
  <si>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</si>
  <si>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</si>
  <si>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</si>
  <si>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</si>
  <si>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</si>
  <si>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</si>
  <si>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</si>
  <si>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</si>
  <si>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</si>
  <si>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</si>
  <si>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</si>
  <si>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</si>
  <si>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</si>
  <si>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</si>
  <si>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</si>
  <si>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</si>
  <si>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</si>
  <si>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</si>
  <si>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</si>
  <si>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</si>
  <si>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</si>
  <si>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</si>
  <si>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</si>
  <si>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</si>
  <si>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</si>
  <si>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</si>
  <si>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</si>
  <si>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</si>
  <si>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</si>
  <si>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</si>
  <si>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</si>
  <si>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</si>
  <si>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</si>
  <si>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</si>
  <si>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</si>
  <si>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</si>
  <si>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</si>
  <si>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</si>
  <si>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</si>
  <si>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</si>
  <si>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</si>
  <si>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</si>
  <si>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</si>
  <si>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</si>
  <si>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</si>
  <si>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</si>
  <si>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</si>
  <si>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</si>
  <si>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</si>
  <si>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</si>
  <si>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</si>
  <si>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</si>
  <si>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</si>
  <si>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</si>
  <si>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</si>
  <si>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</si>
  <si>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</si>
  <si>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</si>
  <si>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</si>
  <si>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</si>
  <si>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</si>
  <si>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</si>
  <si>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</si>
  <si>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</si>
  <si>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</si>
  <si>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</si>
  <si>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</si>
  <si>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</si>
  <si>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</si>
  <si>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</si>
  <si>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</si>
  <si>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</si>
  <si>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</si>
  <si>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</si>
  <si>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</si>
  <si>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</si>
  <si>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</si>
  <si>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</si>
  <si>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</si>
  <si>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</si>
  <si>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</si>
  <si>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</si>
  <si>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</si>
  <si>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</si>
  <si>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</si>
  <si>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</si>
  <si>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</si>
  <si>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</si>
  <si>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</si>
  <si>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</si>
  <si>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</si>
  <si>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</si>
  <si>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</si>
  <si>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</si>
  <si>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</si>
  <si>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</si>
  <si>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</si>
  <si>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</si>
  <si>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</si>
  <si>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</si>
  <si>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</si>
  <si>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</si>
  <si>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</si>
  <si>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</si>
  <si>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</si>
  <si>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</si>
  <si>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</si>
  <si>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</si>
  <si>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</si>
  <si>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</si>
  <si>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</si>
  <si>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</si>
  <si>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</si>
  <si>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</si>
  <si>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</si>
  <si>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</si>
  <si>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</si>
  <si>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</si>
  <si>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</si>
  <si>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</si>
  <si>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</si>
  <si>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</si>
  <si>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</si>
  <si>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</si>
  <si>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</si>
  <si>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</si>
  <si>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</si>
  <si>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</si>
  <si>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</si>
  <si>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</si>
  <si>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</si>
  <si>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</si>
  <si>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</si>
  <si>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</si>
  <si>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</si>
  <si>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</si>
  <si>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</si>
  <si>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</si>
  <si>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</si>
  <si>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</si>
  <si>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</si>
  <si>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</si>
  <si>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</si>
  <si>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</si>
  <si>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</si>
  <si>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</si>
  <si>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</si>
  <si>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</si>
  <si>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</si>
  <si>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</si>
  <si>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</si>
  <si>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</si>
  <si>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</si>
  <si>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</si>
  <si>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</si>
  <si>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</si>
  <si>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</si>
  <si>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</si>
  <si>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</si>
  <si>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</si>
  <si>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</si>
  <si>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</si>
  <si>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</si>
  <si>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</si>
  <si>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</si>
  <si>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</si>
  <si>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</si>
  <si>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</si>
  <si>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</si>
  <si>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</si>
  <si>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</si>
  <si>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</si>
  <si>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</si>
  <si>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</si>
  <si>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</si>
  <si>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</si>
  <si>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</si>
  <si>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</si>
  <si>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</si>
  <si>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</si>
  <si>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</si>
  <si>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</si>
  <si>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</si>
  <si>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</si>
  <si>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</si>
  <si>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</si>
  <si>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</si>
  <si>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</si>
  <si>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</si>
  <si>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</si>
  <si>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</si>
  <si>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</si>
  <si>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</si>
  <si>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</si>
  <si>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</si>
  <si>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</si>
  <si>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</si>
  <si>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</si>
  <si>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</si>
  <si>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</si>
  <si>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</si>
  <si>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</si>
  <si>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</si>
  <si>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</si>
  <si>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</si>
  <si>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</si>
  <si>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</si>
  <si>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</si>
  <si>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</si>
  <si>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</si>
  <si>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</si>
  <si>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</si>
  <si>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</si>
  <si>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</si>
  <si>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</si>
  <si>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</si>
  <si>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</si>
  <si>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</si>
  <si>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</si>
  <si>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</si>
  <si>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</si>
  <si>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</si>
  <si>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</si>
  <si>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</si>
  <si>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</si>
  <si>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</si>
  <si>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</si>
  <si>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</si>
  <si>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</si>
  <si>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</si>
  <si>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</si>
  <si>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</si>
  <si>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</si>
  <si>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</si>
  <si>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</si>
  <si>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</si>
  <si>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</si>
  <si>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</si>
  <si>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</si>
  <si>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</si>
  <si>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</si>
  <si>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</si>
  <si>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</si>
  <si>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</si>
  <si>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</si>
  <si>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</si>
  <si>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</si>
  <si>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</si>
  <si>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</si>
  <si>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</si>
  <si>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</si>
  <si>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</si>
  <si>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</si>
  <si>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</si>
  <si>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</si>
  <si>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</si>
  <si>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</si>
  <si>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</si>
  <si>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</si>
  <si>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</si>
  <si>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</si>
  <si>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</si>
  <si>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</si>
  <si>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</si>
  <si>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</si>
  <si>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</si>
  <si>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</si>
  <si>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</si>
  <si>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</si>
  <si>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</si>
  <si>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</si>
  <si>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</si>
  <si>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</si>
  <si>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</si>
  <si>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</si>
  <si>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</si>
  <si>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</si>
  <si>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</si>
  <si>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</si>
  <si>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</si>
  <si>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</si>
  <si>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</si>
  <si>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</si>
  <si>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</si>
  <si>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</si>
  <si>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</si>
  <si>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</si>
  <si>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</si>
  <si>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</si>
  <si>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</si>
  <si>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</si>
  <si>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</si>
  <si>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</si>
  <si>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</si>
  <si>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</si>
  <si>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</si>
  <si>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</si>
  <si>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</si>
  <si>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</si>
  <si>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</si>
  <si>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</si>
  <si>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</si>
  <si>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</si>
  <si>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</si>
  <si>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</si>
  <si>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</si>
  <si>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</si>
  <si>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</si>
  <si>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</si>
  <si>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</si>
  <si>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</si>
  <si>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</si>
  <si>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</si>
  <si>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</si>
  <si>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</si>
  <si>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</si>
  <si>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</si>
  <si>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</si>
  <si>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</si>
  <si>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</si>
  <si>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</si>
  <si>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</si>
  <si>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</si>
  <si>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</si>
  <si>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</si>
  <si>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</si>
  <si>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</si>
  <si>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</si>
  <si>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</si>
  <si>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</si>
  <si>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</si>
  <si>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</si>
  <si>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</si>
  <si>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</si>
  <si>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</si>
  <si>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</si>
  <si>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</si>
  <si>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</si>
  <si>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</si>
  <si>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</si>
  <si>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</si>
  <si>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</si>
  <si>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</si>
  <si>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</si>
  <si>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</si>
  <si>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</si>
  <si>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</si>
  <si>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</si>
  <si>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</si>
  <si>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</si>
  <si>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</si>
  <si>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</si>
  <si>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</si>
  <si>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</si>
  <si>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</si>
  <si>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</si>
  <si>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</si>
  <si>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</si>
  <si>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</si>
  <si>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</si>
  <si>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</si>
  <si>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</si>
  <si>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</si>
  <si>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</si>
  <si>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</si>
  <si>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</si>
  <si>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</si>
  <si>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</si>
  <si>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</si>
  <si>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</si>
  <si>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</si>
  <si>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</si>
  <si>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</si>
  <si>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</si>
  <si>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</si>
  <si>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</si>
  <si>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</si>
  <si>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</si>
  <si>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</si>
  <si>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</si>
  <si>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</si>
  <si>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</si>
  <si>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</si>
  <si>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</si>
  <si>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</si>
  <si>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</si>
  <si>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</si>
  <si>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</si>
  <si>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</si>
  <si>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</si>
  <si>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</si>
  <si>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</si>
  <si>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</si>
  <si>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</si>
  <si>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</si>
  <si>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</si>
  <si>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</si>
  <si>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</si>
  <si>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</si>
  <si>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</si>
  <si>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</si>
  <si>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</si>
  <si>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</si>
  <si>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</si>
  <si>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</si>
  <si>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</si>
  <si>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</si>
  <si>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</si>
  <si>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</si>
  <si>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</si>
  <si>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</si>
  <si>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</si>
  <si>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</si>
  <si>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</si>
  <si>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</si>
  <si>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</si>
  <si>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</si>
  <si>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</si>
  <si>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</si>
  <si>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</si>
  <si>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</si>
  <si>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</si>
  <si>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</si>
  <si>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</si>
  <si>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</si>
  <si>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</si>
  <si>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</si>
  <si>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</si>
  <si>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</si>
  <si>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</si>
  <si>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</si>
  <si>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</si>
  <si>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</si>
  <si>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</si>
  <si>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</si>
  <si>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</si>
  <si>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</si>
  <si>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</si>
  <si>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</si>
  <si>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</si>
  <si>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</si>
  <si>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</si>
  <si>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</si>
  <si>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</si>
  <si>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</si>
  <si>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</si>
  <si>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</si>
  <si>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</si>
  <si>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</si>
  <si>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</si>
  <si>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</si>
  <si>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</si>
  <si>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</si>
  <si>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</si>
  <si>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</si>
  <si>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</si>
  <si>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</si>
  <si>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</si>
  <si>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</si>
  <si>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</si>
  <si>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</si>
  <si>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</si>
  <si>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</si>
  <si>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</si>
  <si>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</si>
  <si>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</si>
  <si>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</si>
  <si>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</si>
  <si>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</si>
  <si>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</si>
  <si>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</si>
  <si>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</si>
  <si>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</si>
  <si>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</si>
  <si>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</si>
  <si>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</si>
  <si>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</si>
  <si>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</si>
  <si>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</si>
  <si>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</si>
  <si>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</si>
  <si>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</si>
  <si>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</si>
  <si>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</si>
  <si>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</si>
  <si>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</si>
  <si>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</si>
  <si>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</si>
  <si>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</si>
  <si>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</si>
  <si>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</si>
  <si>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</si>
  <si>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</si>
  <si>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</si>
  <si>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</si>
  <si>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</si>
  <si>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</si>
  <si>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</si>
  <si>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</si>
  <si>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</si>
  <si>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</si>
  <si>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</si>
  <si>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</si>
  <si>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</si>
  <si>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</si>
  <si>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</si>
  <si>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</si>
  <si>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</si>
  <si>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</si>
  <si>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</si>
  <si>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</si>
  <si>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</si>
  <si>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</si>
  <si>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</si>
  <si>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</si>
  <si>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</si>
  <si>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</si>
  <si>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</si>
  <si>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</si>
  <si>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</si>
  <si>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</si>
  <si>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</si>
  <si>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</si>
  <si>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</si>
  <si>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</si>
  <si>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</si>
  <si>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</si>
  <si>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</si>
  <si>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</si>
  <si>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</si>
  <si>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</si>
  <si>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</si>
  <si>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</si>
  <si>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</si>
  <si>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</si>
  <si>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</si>
  <si>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</si>
  <si>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</si>
  <si>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</si>
  <si>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</si>
  <si>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</si>
  <si>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</si>
  <si>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</si>
  <si>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</si>
  <si>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</si>
  <si>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</si>
  <si>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</si>
  <si>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</si>
  <si>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</si>
  <si>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</si>
  <si>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</si>
  <si>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</si>
  <si>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</si>
  <si>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</si>
  <si>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</si>
  <si>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</si>
  <si>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</si>
  <si>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</si>
  <si>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</si>
  <si>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</si>
  <si>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</si>
  <si>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</si>
  <si>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</si>
  <si>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</si>
  <si>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</si>
  <si>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</si>
  <si>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</si>
  <si>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</si>
  <si>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</si>
  <si>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</si>
  <si>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</si>
  <si>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</si>
  <si>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</si>
  <si>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</si>
  <si>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</si>
  <si>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</si>
  <si>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</si>
  <si>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</si>
  <si>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</si>
  <si>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</si>
  <si>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</si>
  <si>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</si>
  <si>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</si>
  <si>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</si>
  <si>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</si>
  <si>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</si>
  <si>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</si>
  <si>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</si>
  <si>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</si>
  <si>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</si>
  <si>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</si>
  <si>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</si>
  <si>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</si>
  <si>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</si>
  <si>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</si>
  <si>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</si>
  <si>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</si>
  <si>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</si>
  <si>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</si>
  <si>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</si>
  <si>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</si>
  <si>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</si>
  <si>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</si>
  <si>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</si>
  <si>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</si>
  <si>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</si>
  <si>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</si>
  <si>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</si>
  <si>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</si>
  <si>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</si>
  <si>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</si>
  <si>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</si>
  <si>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</si>
  <si>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</si>
  <si>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</si>
  <si>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</si>
  <si>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</si>
  <si>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</si>
  <si>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</si>
  <si>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</si>
  <si>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</si>
  <si>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</si>
  <si>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</si>
  <si>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</si>
  <si>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</si>
  <si>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</si>
  <si>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</si>
  <si>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</si>
  <si>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</si>
  <si>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</si>
  <si>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</si>
  <si>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</si>
  <si>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</si>
  <si>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</si>
  <si>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</si>
  <si>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</si>
  <si>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</si>
  <si>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</si>
  <si>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</si>
  <si>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</si>
  <si>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</si>
  <si>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</si>
  <si>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</si>
  <si>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</si>
  <si>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</si>
  <si>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</si>
  <si>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</si>
  <si>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</si>
  <si>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</si>
  <si>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</si>
  <si>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</si>
  <si>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</si>
  <si>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</si>
  <si>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</si>
  <si>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</si>
  <si>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</si>
  <si>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</si>
  <si>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</si>
  <si>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</si>
  <si>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</si>
  <si>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</si>
  <si>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</si>
  <si>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</si>
  <si>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</si>
  <si>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</si>
  <si>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</si>
  <si>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</si>
  <si>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</si>
  <si>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</si>
  <si>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</si>
  <si>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</si>
  <si>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</si>
  <si>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</si>
  <si>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</si>
  <si>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</si>
  <si>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</si>
  <si>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</si>
  <si>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</si>
  <si>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</si>
  <si>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</si>
  <si>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</si>
  <si>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</si>
  <si>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</si>
  <si>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</si>
  <si>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</si>
  <si>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</si>
  <si>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</si>
  <si>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</si>
  <si>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</si>
  <si>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</si>
  <si>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</si>
  <si>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</si>
  <si>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</si>
  <si>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</si>
  <si>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</si>
  <si>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</si>
  <si>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</si>
  <si>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</si>
  <si>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</si>
  <si>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</si>
  <si>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</si>
  <si>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</si>
  <si>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</si>
  <si>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</si>
  <si>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</si>
  <si>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</si>
  <si>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</si>
  <si>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</si>
  <si>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</si>
  <si>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</si>
  <si>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</si>
  <si>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</si>
  <si>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</si>
  <si>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</si>
  <si>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</si>
  <si>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</si>
  <si>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</si>
  <si>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</si>
  <si>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</si>
  <si>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</si>
  <si>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</si>
  <si>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</si>
  <si>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</si>
  <si>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</si>
  <si>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</si>
  <si>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</si>
  <si>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</si>
  <si>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</si>
  <si>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</si>
  <si>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</si>
  <si>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</si>
  <si>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</si>
  <si>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</si>
  <si>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</si>
  <si>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</si>
  <si>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</si>
  <si>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</si>
  <si>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</si>
  <si>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</si>
  <si>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</si>
  <si>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</si>
  <si>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</si>
  <si>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</si>
  <si>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</si>
  <si>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</si>
  <si>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</si>
  <si>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</si>
  <si>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</si>
  <si>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</si>
  <si>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</si>
  <si>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</si>
  <si>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</si>
  <si>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</si>
  <si>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</si>
  <si>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</si>
  <si>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</si>
  <si>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</si>
  <si>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</si>
  <si>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</si>
  <si>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</si>
  <si>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</si>
  <si>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</si>
  <si>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</si>
  <si>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</si>
  <si>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</si>
  <si>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</si>
  <si>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</si>
  <si>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</si>
  <si>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</si>
  <si>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</si>
  <si>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</si>
  <si>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</si>
  <si>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</si>
  <si>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</si>
  <si>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</si>
  <si>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</si>
  <si>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</si>
  <si>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</si>
  <si>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</si>
  <si>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</si>
  <si>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</si>
  <si>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</si>
  <si>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</si>
  <si>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</si>
  <si>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</si>
  <si>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</si>
  <si>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</si>
  <si>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</si>
  <si>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</si>
  <si>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</si>
  <si>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</si>
  <si>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</si>
  <si>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</si>
  <si>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</si>
  <si>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</si>
  <si>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</si>
  <si>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</si>
  <si>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</si>
  <si>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</si>
  <si>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</si>
  <si>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</si>
  <si>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</si>
  <si>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</si>
  <si>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</si>
  <si>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</si>
  <si>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</si>
  <si>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</si>
  <si>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</si>
  <si>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</si>
  <si>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</si>
  <si>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</si>
  <si>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</si>
  <si>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</si>
  <si>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</si>
  <si>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</si>
  <si>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</si>
  <si>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</si>
  <si>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</si>
  <si>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</si>
  <si>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</si>
  <si>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</si>
  <si>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</si>
  <si>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</si>
  <si>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</si>
  <si>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</si>
  <si>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</si>
  <si>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</si>
  <si>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</si>
  <si>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</si>
  <si>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</si>
  <si>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</si>
  <si>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</si>
  <si>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</si>
  <si>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</si>
  <si>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</si>
  <si>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</si>
  <si>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</si>
  <si>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</si>
  <si>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</si>
  <si>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</si>
  <si>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</si>
  <si>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</si>
  <si>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</si>
  <si>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</si>
  <si>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</si>
  <si>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</si>
  <si>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</si>
  <si>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</si>
  <si>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</si>
  <si>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</si>
  <si>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</si>
  <si>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</si>
  <si>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</si>
  <si>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</si>
  <si>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</si>
  <si>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</si>
  <si>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</si>
  <si>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</si>
  <si>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</si>
  <si>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</si>
  <si>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</si>
  <si>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</si>
  <si>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</si>
  <si>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</si>
  <si>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</si>
  <si>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</si>
  <si>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</si>
  <si>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</si>
  <si>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</si>
  <si>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</si>
  <si>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</si>
  <si>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</si>
  <si>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</si>
  <si>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</si>
  <si>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</si>
  <si>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</si>
  <si>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</si>
  <si>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</si>
  <si>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</si>
  <si>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</si>
  <si>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</si>
  <si>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</si>
  <si>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</si>
  <si>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</si>
  <si>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</si>
  <si>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</si>
  <si>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</si>
  <si>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</si>
  <si>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</si>
  <si>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</si>
  <si>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</si>
  <si>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</si>
  <si>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</si>
  <si>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</si>
  <si>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</si>
  <si>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</si>
  <si>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</si>
  <si>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</si>
  <si>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</si>
  <si>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</si>
  <si>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</si>
  <si>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</si>
  <si>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</si>
  <si>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</si>
  <si>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</si>
  <si>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</si>
  <si>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</si>
  <si>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</si>
  <si>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</si>
  <si>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</si>
  <si>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</si>
  <si>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</si>
  <si>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</si>
  <si>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</si>
  <si>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</si>
  <si>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</si>
  <si>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</si>
  <si>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</si>
  <si>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</si>
  <si>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</si>
  <si>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</si>
  <si>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</si>
  <si>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</si>
  <si>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</si>
  <si>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</si>
  <si>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</si>
  <si>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</si>
  <si>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</si>
  <si>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</si>
  <si>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</si>
  <si>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</si>
  <si>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</si>
  <si>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</si>
  <si>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</si>
  <si>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</si>
  <si>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</si>
  <si>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</si>
  <si>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</si>
  <si>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</si>
  <si>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</si>
  <si>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</si>
  <si>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</si>
  <si>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</si>
  <si>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</si>
  <si>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</si>
  <si>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</si>
  <si>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</si>
  <si>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</si>
  <si>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</si>
  <si>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</si>
  <si>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</si>
  <si>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</si>
  <si>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</si>
  <si>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</si>
  <si>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</si>
  <si>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</si>
  <si>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</si>
  <si>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</si>
  <si>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</si>
  <si>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</si>
  <si>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</si>
  <si>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</si>
  <si>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</si>
  <si>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</si>
  <si>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</si>
  <si>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</si>
  <si>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</si>
  <si>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</si>
  <si>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</si>
  <si>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</si>
  <si>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</si>
  <si>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</si>
  <si>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</si>
  <si>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</si>
  <si>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</si>
  <si>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</si>
  <si>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</si>
  <si>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</si>
  <si>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</si>
  <si>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</si>
  <si>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</si>
  <si>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</si>
  <si>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</si>
  <si>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</si>
  <si>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</si>
  <si>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</si>
  <si>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</si>
  <si>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</si>
  <si>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</si>
  <si>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</si>
  <si>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</si>
  <si>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</si>
  <si>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</si>
  <si>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</si>
  <si>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</si>
  <si>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</si>
  <si>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</si>
  <si>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</si>
  <si>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</si>
  <si>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</si>
  <si>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</si>
  <si>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</si>
  <si>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</si>
  <si>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</si>
  <si>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</si>
  <si>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</si>
  <si>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</si>
  <si>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</si>
  <si>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</si>
  <si>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</si>
  <si>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</si>
  <si>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</si>
  <si>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</si>
  <si>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</si>
  <si>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</si>
  <si>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</si>
  <si>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</si>
  <si>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</si>
  <si>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</si>
  <si>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</si>
  <si>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</si>
  <si>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</si>
  <si>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</si>
  <si>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</si>
  <si>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</si>
  <si>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</si>
  <si>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</si>
  <si>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</si>
  <si>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</si>
  <si>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</si>
  <si>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</si>
  <si>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</si>
  <si>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</si>
  <si>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</si>
  <si>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</si>
  <si>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</si>
  <si>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</si>
  <si>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</si>
  <si>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</si>
  <si>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</si>
  <si>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</si>
  <si>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</si>
  <si>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</si>
  <si>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</si>
  <si>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</si>
  <si>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</si>
  <si>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</si>
  <si>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</si>
  <si>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</si>
  <si>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</si>
  <si>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</si>
  <si>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</si>
  <si>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</si>
  <si>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</si>
  <si>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</si>
  <si>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</si>
  <si>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</si>
  <si>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</si>
  <si>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</si>
  <si>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</si>
  <si>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</si>
  <si>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</si>
  <si>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</si>
  <si>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</si>
  <si>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</si>
  <si>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</si>
  <si>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</si>
  <si>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</si>
  <si>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</si>
  <si>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</si>
  <si>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</si>
  <si>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</si>
  <si>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</si>
  <si>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</si>
  <si>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</si>
  <si>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</si>
  <si>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</si>
  <si>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</si>
  <si>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</si>
  <si>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</si>
  <si>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</si>
  <si>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</si>
  <si>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</si>
  <si>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</si>
  <si>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</si>
  <si>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</si>
  <si>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</si>
  <si>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</si>
  <si>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</si>
  <si>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</si>
  <si>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</si>
  <si>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</si>
  <si>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</si>
  <si>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</si>
  <si>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</si>
  <si>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</si>
  <si>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</si>
  <si>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</si>
  <si>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</si>
  <si>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</si>
  <si>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</si>
  <si>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</si>
  <si>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</si>
  <si>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</si>
  <si>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</si>
  <si>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</si>
  <si>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</si>
  <si>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</si>
  <si>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</si>
  <si>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</si>
  <si>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</si>
  <si>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</si>
  <si>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</si>
  <si>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</si>
  <si>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</si>
  <si>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</si>
  <si>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</si>
  <si>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</si>
  <si>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</si>
  <si>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</si>
  <si>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</si>
  <si>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</si>
  <si>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</si>
  <si>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</si>
  <si>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</si>
  <si>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</si>
  <si>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</si>
  <si>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</si>
  <si>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</si>
  <si>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</si>
  <si>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</si>
  <si>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</si>
  <si>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</si>
  <si>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</si>
  <si>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</si>
  <si>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</si>
  <si>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</si>
  <si>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</si>
  <si>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</si>
  <si>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</si>
  <si>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</si>
  <si>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</si>
  <si>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</si>
  <si>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</si>
  <si>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</si>
  <si>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</si>
  <si>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</si>
  <si>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</si>
  <si>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</si>
  <si>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</si>
  <si>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</si>
  <si>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</si>
  <si>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</si>
  <si>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</si>
  <si>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</si>
  <si>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</si>
  <si>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</si>
  <si>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</si>
  <si>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</si>
  <si>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</si>
  <si>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</si>
  <si>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</si>
  <si>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</si>
  <si>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</si>
  <si>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</si>
  <si>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</si>
  <si>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</si>
  <si>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</si>
  <si>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</si>
  <si>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</si>
  <si>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</si>
  <si>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</si>
  <si>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</si>
  <si>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</si>
  <si>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</si>
  <si>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</si>
  <si>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</si>
  <si>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</si>
  <si>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</si>
  <si>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</si>
  <si>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</si>
  <si>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</si>
  <si>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</si>
  <si>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</si>
  <si>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</si>
  <si>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</si>
  <si>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</si>
  <si>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</si>
  <si>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</si>
  <si>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</si>
  <si>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</si>
  <si>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</si>
  <si>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</si>
  <si>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</si>
  <si>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</si>
  <si>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</si>
  <si>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</si>
  <si>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</si>
  <si>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</si>
  <si>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</si>
  <si>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</si>
  <si>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</si>
  <si>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</si>
  <si>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</si>
  <si>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</si>
  <si>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</si>
  <si>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</si>
  <si>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</si>
  <si>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</si>
  <si>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</si>
  <si>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</si>
  <si>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</si>
  <si>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</si>
  <si>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</si>
  <si>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</si>
  <si>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</si>
  <si>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</si>
  <si>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</si>
  <si>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</si>
  <si>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</si>
  <si>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</si>
  <si>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</si>
  <si>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</si>
  <si>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</si>
  <si>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</si>
  <si>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</si>
  <si>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</si>
  <si>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</si>
  <si>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</si>
  <si>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</si>
  <si>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</si>
  <si>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</si>
  <si>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</si>
  <si>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</si>
  <si>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</si>
  <si>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</si>
  <si>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</si>
  <si>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</si>
  <si>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</si>
  <si>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</si>
  <si>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</si>
  <si>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</si>
  <si>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</si>
  <si>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</si>
  <si>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</si>
  <si>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</si>
  <si>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</si>
  <si>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</si>
  <si>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</si>
  <si>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</si>
  <si>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</si>
  <si>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</si>
  <si>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</si>
  <si>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</si>
  <si>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</si>
  <si>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</si>
  <si>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</si>
  <si>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</si>
  <si>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</si>
  <si>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</si>
  <si>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</si>
  <si>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</si>
  <si>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</si>
  <si>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</si>
  <si>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</si>
  <si>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</si>
  <si>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</si>
  <si>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</si>
  <si>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</si>
  <si>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</si>
  <si>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</si>
  <si>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</si>
  <si>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</si>
  <si>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</si>
  <si>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</si>
  <si>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</si>
  <si>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</si>
  <si>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</si>
  <si>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</si>
  <si>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</si>
  <si>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</si>
  <si>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</si>
  <si>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</si>
  <si>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</si>
  <si>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</si>
  <si>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</si>
  <si>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</si>
  <si>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</si>
  <si>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</si>
  <si>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</si>
  <si>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</si>
  <si>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</si>
  <si>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</si>
  <si>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</si>
  <si>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</si>
  <si>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</si>
  <si>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</si>
  <si>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</si>
  <si>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</si>
  <si>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</si>
  <si>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</si>
  <si>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</si>
  <si>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</si>
  <si>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</si>
  <si>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</si>
  <si>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</si>
  <si>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</si>
  <si>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</si>
  <si>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</si>
  <si>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</si>
  <si>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</si>
  <si>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</si>
  <si>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</si>
  <si>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</si>
  <si>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</si>
  <si>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</si>
  <si>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</si>
  <si>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</si>
  <si>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</si>
  <si>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</si>
  <si>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</si>
  <si>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</si>
  <si>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</si>
  <si>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</si>
  <si>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</si>
  <si>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</si>
  <si>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</si>
  <si>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</si>
  <si>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</si>
  <si>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</si>
  <si>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</si>
  <si>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</si>
  <si>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</si>
  <si>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</si>
  <si>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</si>
  <si>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</si>
  <si>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</si>
  <si>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</si>
  <si>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</si>
  <si>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</si>
  <si>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</si>
  <si>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</si>
  <si>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</si>
  <si>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</si>
  <si>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</si>
  <si>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</si>
  <si>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</si>
  <si>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</si>
  <si>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</si>
  <si>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</si>
  <si>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</si>
  <si>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</si>
  <si>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</si>
  <si>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</si>
  <si>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</si>
  <si>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</si>
  <si>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</si>
  <si>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</si>
  <si>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</si>
  <si>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</si>
  <si>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</si>
  <si>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</si>
  <si>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</si>
  <si>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</si>
  <si>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</si>
  <si>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</si>
  <si>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</si>
  <si>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</si>
  <si>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</si>
  <si>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</si>
  <si>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</si>
  <si>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</si>
  <si>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</si>
  <si>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</si>
  <si>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</si>
  <si>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</si>
  <si>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</si>
  <si>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</si>
  <si>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</si>
  <si>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</si>
  <si>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</si>
  <si>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</si>
  <si>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</si>
  <si>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</si>
  <si>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</si>
  <si>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</si>
  <si>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</si>
  <si>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</si>
  <si>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</si>
  <si>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</si>
  <si>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</si>
  <si>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</si>
  <si>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</si>
  <si>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</si>
  <si>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</si>
  <si>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</si>
  <si>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</si>
  <si>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</si>
  <si>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</si>
  <si>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</si>
  <si>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</si>
  <si>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</si>
  <si>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</si>
  <si>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</si>
  <si>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</si>
  <si>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</si>
  <si>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</si>
  <si>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</si>
  <si>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</si>
  <si>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</si>
  <si>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</si>
  <si>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</si>
  <si>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</si>
  <si>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</si>
  <si>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</si>
  <si>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</si>
  <si>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</si>
  <si>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</si>
  <si>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</si>
  <si>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</si>
  <si>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</si>
  <si>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</si>
  <si>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</si>
  <si>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</si>
  <si>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</si>
  <si>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</si>
  <si>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</si>
  <si>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</si>
  <si>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</si>
  <si>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</si>
  <si>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</si>
  <si>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</si>
  <si>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</si>
  <si>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</si>
  <si>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</si>
  <si>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</si>
  <si>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</si>
  <si>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</si>
  <si>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</si>
  <si>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</si>
  <si>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</si>
  <si>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</si>
  <si>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</si>
  <si>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</si>
  <si>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</si>
  <si>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</si>
  <si>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</si>
  <si>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</si>
  <si>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</si>
  <si>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</si>
  <si>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</si>
  <si>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</si>
  <si>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</si>
  <si>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</si>
  <si>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</si>
  <si>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</si>
  <si>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</si>
  <si>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</si>
  <si>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</si>
  <si>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</si>
  <si>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</si>
  <si>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</si>
  <si>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</si>
  <si>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</si>
  <si>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</si>
  <si>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</si>
  <si>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</si>
  <si>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</si>
  <si>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</si>
  <si>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</si>
  <si>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</si>
  <si>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</si>
  <si>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</si>
  <si>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</si>
  <si>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</si>
  <si>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</si>
  <si>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</si>
  <si>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</si>
  <si>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</si>
  <si>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</si>
  <si>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</si>
  <si>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</si>
  <si>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</si>
  <si>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</si>
  <si>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</si>
  <si>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</si>
  <si>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</si>
  <si>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</si>
  <si>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</si>
  <si>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</si>
  <si>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</si>
  <si>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</si>
  <si>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</si>
  <si>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</si>
  <si>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</si>
  <si>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</si>
  <si>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</si>
  <si>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</si>
  <si>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</si>
  <si>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</si>
  <si>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</si>
  <si>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</si>
  <si>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</si>
  <si>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</si>
  <si>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</si>
  <si>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</si>
  <si>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</si>
  <si>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</si>
  <si>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</si>
  <si>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</si>
  <si>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</si>
  <si>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</si>
  <si>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</si>
  <si>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</si>
  <si>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</si>
  <si>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</si>
  <si>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</si>
  <si>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</si>
  <si>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</si>
  <si>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</si>
  <si>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</si>
  <si>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</si>
  <si>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</si>
  <si>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</si>
  <si>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</si>
  <si>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</si>
  <si>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</si>
  <si>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</si>
  <si>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</si>
  <si>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</si>
  <si>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</si>
  <si>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</si>
  <si>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</si>
  <si>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</si>
  <si>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</si>
  <si>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</si>
  <si>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</si>
  <si>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</si>
  <si>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</si>
  <si>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</si>
  <si>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</si>
  <si>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</si>
  <si>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</si>
  <si>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</si>
  <si>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</si>
  <si>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</si>
  <si>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</si>
  <si>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</si>
  <si>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</si>
  <si>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</si>
  <si>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</si>
  <si>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</si>
  <si>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</si>
  <si>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</si>
  <si>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</si>
  <si>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</si>
  <si>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</si>
  <si>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</si>
  <si>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</si>
  <si>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</si>
  <si>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</si>
  <si>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</si>
  <si>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</si>
  <si>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</si>
  <si>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</si>
  <si>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</si>
  <si>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</si>
  <si>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</si>
  <si>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</si>
  <si>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</si>
  <si>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</si>
  <si>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</si>
  <si>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</si>
  <si>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</si>
  <si>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</si>
  <si>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</si>
  <si>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</si>
  <si>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</si>
  <si>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</si>
  <si>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</si>
  <si>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</si>
  <si>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</si>
  <si>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</si>
  <si>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</si>
  <si>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</si>
  <si>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</si>
  <si>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</si>
  <si>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</si>
  <si>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</si>
  <si>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</si>
  <si>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</si>
  <si>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</si>
  <si>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</si>
  <si>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</si>
  <si>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</si>
  <si>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</si>
  <si>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</si>
  <si>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</si>
  <si>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</si>
  <si>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</si>
  <si>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</si>
  <si>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</si>
  <si>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</si>
  <si>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</si>
  <si>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</si>
  <si>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</si>
  <si>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</si>
  <si>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</si>
  <si>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</si>
  <si>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</si>
  <si>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</si>
  <si>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</si>
  <si>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</si>
  <si>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</si>
  <si>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</si>
  <si>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</si>
  <si>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</si>
  <si>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</si>
  <si>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</si>
  <si>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</si>
  <si>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</si>
  <si>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</si>
  <si>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</si>
  <si>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</si>
  <si>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</si>
  <si>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</si>
  <si>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</si>
  <si>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</si>
  <si>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</si>
  <si>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</si>
  <si>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</si>
  <si>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</si>
  <si>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</si>
  <si>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</si>
  <si>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</si>
  <si>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</si>
  <si>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</si>
  <si>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</si>
  <si>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</si>
  <si>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</si>
  <si>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</si>
  <si>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</si>
  <si>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</si>
  <si>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</si>
  <si>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</si>
  <si>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</si>
  <si>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</si>
  <si>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</si>
  <si>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</si>
  <si>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</si>
  <si>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</si>
  <si>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</si>
  <si>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</si>
  <si>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</si>
  <si>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</si>
  <si>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</si>
  <si>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</si>
  <si>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</si>
  <si>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</si>
  <si>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</si>
  <si>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</si>
  <si>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</si>
  <si>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</si>
  <si>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</si>
  <si>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</si>
  <si>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</si>
  <si>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</si>
  <si>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</si>
  <si>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</si>
  <si>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</si>
  <si>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</si>
  <si>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</si>
  <si>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</si>
  <si>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</si>
  <si>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</si>
  <si>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</si>
  <si>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</si>
  <si>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</si>
  <si>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</si>
  <si>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</si>
  <si>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</si>
  <si>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</si>
  <si>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</si>
  <si>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</si>
  <si>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</si>
  <si>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</si>
  <si>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</si>
  <si>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</si>
  <si>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</si>
  <si>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</si>
  <si>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</si>
  <si>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</si>
  <si>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</si>
  <si>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</si>
  <si>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</si>
  <si>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</si>
  <si>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</si>
  <si>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</si>
  <si>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</si>
  <si>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</si>
  <si>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</si>
  <si>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</si>
  <si>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</si>
  <si>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</si>
  <si>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</si>
  <si>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</si>
  <si>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</si>
  <si>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</si>
  <si>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</si>
  <si>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</si>
  <si>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</si>
  <si>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</si>
  <si>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</si>
  <si>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</si>
  <si>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</si>
  <si>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</si>
  <si>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</si>
  <si>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</si>
  <si>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</si>
  <si>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</si>
  <si>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</si>
  <si>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</si>
  <si>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</si>
  <si>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</si>
  <si>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</si>
  <si>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</si>
  <si>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</si>
  <si>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</si>
  <si>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</si>
  <si>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</si>
  <si>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</si>
  <si>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</si>
  <si>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</si>
  <si>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</si>
  <si>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</si>
  <si>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</si>
  <si>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</si>
  <si>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</si>
  <si>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</si>
  <si>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</si>
  <si>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</si>
  <si>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</si>
  <si>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</si>
  <si>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</si>
  <si>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</si>
  <si>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</si>
  <si>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</si>
  <si>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</si>
  <si>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</si>
  <si>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</si>
  <si>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</si>
  <si>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</si>
  <si>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</si>
  <si>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</si>
  <si>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</si>
  <si>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</si>
  <si>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</si>
  <si>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</si>
  <si>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</si>
  <si>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</si>
  <si>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</si>
  <si>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</si>
  <si>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</si>
  <si>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</si>
  <si>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</si>
  <si>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</si>
  <si>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</si>
  <si>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</si>
  <si>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</si>
  <si>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</si>
  <si>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</si>
  <si>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</si>
  <si>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</si>
  <si>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</si>
  <si>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</si>
  <si>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</si>
  <si>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</si>
  <si>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</si>
  <si>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</si>
  <si>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</si>
  <si>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</si>
  <si>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</si>
  <si>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</si>
  <si>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</si>
  <si>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</si>
  <si>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</si>
  <si>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</si>
  <si>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</si>
  <si>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</si>
  <si>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</si>
  <si>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</si>
  <si>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</si>
  <si>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</si>
  <si>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</si>
  <si>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</si>
  <si>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</si>
  <si>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</si>
  <si>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</si>
  <si>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</si>
  <si>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</si>
  <si>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</si>
  <si>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</si>
  <si>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</si>
  <si>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</si>
  <si>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</si>
  <si>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</si>
  <si>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</si>
  <si>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</si>
  <si>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</si>
  <si>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</si>
  <si>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</si>
  <si>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</si>
  <si>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</si>
  <si>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</si>
  <si>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</si>
  <si>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</si>
  <si>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</si>
  <si>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</si>
  <si>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</si>
  <si>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</si>
  <si>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</si>
  <si>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</si>
  <si>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</si>
  <si>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</si>
  <si>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</si>
  <si>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</si>
  <si>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</si>
  <si>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</si>
  <si>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</si>
  <si>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</si>
  <si>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</si>
  <si>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</si>
  <si>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</si>
  <si>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</si>
  <si>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</si>
  <si>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</si>
  <si>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</si>
  <si>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</si>
  <si>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</si>
  <si>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</si>
  <si>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</si>
  <si>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</si>
  <si>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</si>
  <si>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</si>
  <si>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</si>
  <si>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</si>
  <si>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</si>
  <si>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</si>
  <si>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</si>
  <si>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</si>
  <si>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</si>
  <si>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</si>
  <si>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</si>
  <si>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</si>
  <si>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</si>
  <si>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</si>
  <si>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</si>
  <si>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</si>
  <si>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</si>
  <si>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</si>
  <si>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</si>
  <si>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</si>
  <si>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</si>
  <si>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</si>
  <si>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</si>
  <si>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</si>
  <si>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</si>
  <si>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</si>
  <si>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</si>
  <si>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</si>
  <si>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</si>
  <si>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</si>
  <si>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</si>
  <si>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</si>
  <si>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</si>
  <si>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</si>
  <si>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</si>
  <si>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</si>
  <si>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</si>
  <si>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</si>
  <si>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</si>
  <si>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</si>
  <si>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</si>
  <si>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</si>
  <si>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</si>
  <si>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</si>
  <si>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</si>
  <si>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</si>
  <si>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</si>
  <si>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</si>
  <si>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</si>
  <si>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</si>
  <si>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</si>
  <si>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</si>
  <si>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</si>
  <si>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</si>
  <si>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</si>
  <si>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</si>
  <si>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</si>
  <si>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</si>
  <si>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</si>
  <si>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</si>
  <si>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</si>
  <si>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</si>
  <si>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</si>
  <si>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</si>
  <si>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</si>
  <si>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</si>
  <si>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</si>
  <si>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</si>
  <si>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</si>
  <si>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</si>
  <si>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</si>
  <si>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</si>
  <si>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</si>
  <si>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</si>
  <si>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</si>
  <si>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</si>
  <si>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</si>
  <si>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</si>
  <si>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</si>
  <si>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</si>
  <si>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</si>
  <si>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</si>
  <si>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</si>
  <si>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</si>
  <si>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</si>
  <si>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</si>
  <si>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</si>
  <si>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</si>
  <si>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</si>
  <si>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</si>
  <si>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</si>
  <si>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</si>
  <si>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</si>
  <si>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</si>
  <si>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</si>
  <si>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</si>
  <si>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</si>
  <si>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</si>
  <si>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</si>
  <si>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</si>
  <si>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</si>
  <si>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</si>
  <si>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</si>
  <si>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</si>
  <si>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</si>
  <si>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</si>
  <si>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</si>
  <si>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</si>
  <si>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</si>
  <si>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</si>
  <si>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</si>
  <si>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</si>
  <si>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</si>
  <si>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</si>
  <si>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</si>
  <si>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</si>
  <si>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</si>
  <si>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</si>
  <si>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</si>
  <si>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</si>
  <si>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</si>
  <si>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</si>
  <si>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</si>
  <si>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</si>
  <si>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</si>
  <si>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</si>
  <si>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</si>
  <si>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</si>
  <si>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</si>
  <si>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</si>
  <si>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</si>
  <si>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</si>
  <si>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</si>
  <si>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</si>
  <si>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</si>
  <si>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</si>
  <si>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</si>
  <si>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</si>
  <si>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</si>
  <si>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</si>
  <si>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</si>
  <si>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</si>
  <si>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</si>
  <si>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</si>
  <si>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</si>
  <si>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</si>
  <si>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</si>
  <si>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</si>
  <si>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</si>
  <si>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</si>
  <si>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</si>
  <si>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</si>
  <si>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</si>
  <si>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</si>
  <si>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</si>
  <si>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</si>
  <si>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</si>
  <si>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</si>
  <si>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</si>
  <si>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</si>
  <si>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</si>
  <si>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</si>
  <si>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</si>
  <si>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</si>
  <si>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</si>
  <si>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</si>
  <si>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</si>
  <si>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</si>
  <si>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</si>
  <si>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</si>
  <si>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</si>
  <si>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</si>
  <si>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</si>
  <si>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</si>
  <si>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</si>
  <si>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</si>
  <si>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</si>
  <si>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</si>
  <si>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</si>
  <si>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</si>
  <si>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</si>
  <si>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</si>
  <si>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</si>
  <si>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</si>
  <si>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</si>
  <si>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</si>
  <si>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</si>
  <si>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</si>
  <si>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</si>
  <si>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</si>
  <si>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</si>
  <si>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</si>
  <si>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</si>
  <si>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</si>
  <si>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</si>
  <si>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</si>
  <si>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</si>
  <si>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</si>
  <si>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</si>
  <si>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</si>
  <si>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</si>
  <si>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</si>
  <si>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</si>
  <si>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</si>
  <si>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</si>
  <si>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</si>
  <si>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</si>
  <si>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</si>
  <si>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</si>
  <si>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</si>
  <si>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</si>
  <si>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</si>
  <si>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</si>
  <si>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</si>
  <si>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</si>
  <si>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</si>
  <si>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</si>
  <si>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</si>
  <si>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</si>
  <si>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</si>
  <si>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</si>
  <si>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</si>
  <si>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</si>
  <si>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</si>
  <si>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</si>
  <si>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</si>
  <si>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</si>
  <si>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</si>
  <si>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</si>
  <si>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</si>
  <si>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</si>
  <si>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</si>
  <si>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</si>
  <si>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</si>
  <si>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</si>
  <si>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</si>
  <si>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</si>
  <si>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</si>
  <si>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</si>
  <si>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</si>
  <si>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</si>
  <si>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</si>
  <si>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</si>
  <si>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</si>
  <si>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</si>
  <si>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</si>
  <si>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</si>
  <si>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</si>
  <si>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</si>
  <si>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</si>
  <si>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</si>
  <si>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</si>
  <si>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</si>
  <si>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</si>
  <si>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</si>
  <si>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</si>
  <si>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</si>
  <si>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</si>
  <si>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</si>
  <si>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</si>
  <si>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</si>
  <si>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</si>
  <si>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</si>
  <si>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</si>
  <si>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</si>
  <si>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</si>
  <si>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</si>
  <si>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</si>
  <si>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</si>
  <si>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</si>
  <si>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</si>
  <si>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</si>
  <si>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</si>
  <si>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</si>
  <si>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</si>
  <si>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</si>
  <si>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</si>
  <si>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</si>
  <si>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</si>
  <si>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</si>
  <si>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</si>
  <si>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</si>
  <si>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</si>
  <si>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</si>
  <si>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</si>
  <si>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</si>
  <si>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</si>
  <si>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</si>
  <si>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</si>
  <si>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</si>
  <si>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</si>
  <si>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</si>
  <si>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</si>
  <si>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</si>
  <si>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</si>
  <si>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</si>
  <si>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</si>
  <si>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</si>
  <si>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</si>
  <si>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</si>
  <si>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</si>
  <si>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</si>
  <si>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</si>
  <si>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</si>
  <si>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</si>
  <si>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</si>
  <si>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</si>
  <si>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</si>
  <si>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</si>
  <si>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</si>
  <si>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</si>
  <si>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</si>
  <si>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</si>
  <si>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</si>
  <si>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</si>
  <si>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</si>
  <si>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</si>
  <si>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</si>
  <si>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</si>
  <si>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</si>
  <si>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</si>
  <si>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</si>
  <si>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</si>
  <si>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</si>
  <si>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</si>
  <si>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</si>
  <si>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</si>
  <si>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</si>
  <si>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</si>
  <si>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</si>
  <si>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</si>
  <si>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</si>
  <si>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</si>
  <si>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</si>
  <si>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</si>
  <si>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</si>
  <si>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</si>
  <si>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</si>
  <si>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</si>
  <si>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</si>
  <si>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</si>
  <si>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</si>
  <si>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</si>
  <si>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</si>
  <si>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</si>
  <si>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</si>
  <si>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</si>
  <si>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</si>
  <si>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</si>
  <si>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</si>
  <si>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</si>
  <si>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</si>
  <si>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</si>
  <si>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</si>
  <si>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</si>
  <si>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</si>
  <si>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</si>
  <si>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</si>
  <si>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</si>
  <si>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</si>
  <si>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</si>
  <si>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</si>
  <si>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</si>
  <si>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</si>
  <si>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</si>
  <si>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</si>
  <si>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</si>
  <si>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</si>
  <si>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</si>
  <si>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</si>
  <si>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</si>
  <si>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</si>
  <si>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</si>
  <si>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</si>
  <si>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</si>
  <si>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</si>
  <si>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</si>
  <si>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</si>
  <si>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</si>
  <si>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</si>
  <si>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</si>
  <si>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</si>
  <si>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</si>
  <si>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</si>
  <si>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</si>
  <si>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</si>
  <si>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</si>
  <si>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</si>
  <si>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</si>
  <si>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</si>
  <si>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</si>
  <si>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</si>
  <si>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</si>
  <si>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</si>
  <si>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</si>
  <si>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</si>
  <si>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</si>
  <si>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</si>
  <si>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</si>
  <si>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</si>
  <si>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</si>
  <si>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</si>
  <si>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</si>
  <si>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</si>
  <si>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</si>
  <si>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</si>
  <si>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</si>
  <si>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</si>
  <si>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</si>
  <si>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</si>
  <si>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</si>
  <si>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</si>
  <si>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</si>
  <si>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</si>
  <si>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</si>
  <si>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</si>
  <si>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</si>
  <si>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</si>
  <si>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</si>
  <si>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</si>
  <si>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</si>
  <si>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</si>
  <si>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</si>
  <si>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</si>
  <si>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</si>
  <si>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</si>
  <si>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</si>
  <si>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</si>
  <si>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</si>
  <si>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</si>
  <si>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</si>
  <si>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</si>
  <si>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</si>
  <si>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</si>
  <si>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</si>
  <si>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</si>
  <si>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</si>
  <si>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</si>
  <si>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</si>
  <si>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</si>
  <si>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</si>
  <si>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</si>
  <si>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</si>
  <si>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</si>
  <si>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</si>
  <si>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</si>
  <si>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</si>
  <si>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</si>
  <si>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</si>
  <si>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</si>
  <si>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</si>
  <si>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</si>
  <si>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</si>
  <si>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</si>
  <si>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</si>
  <si>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</si>
  <si>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</si>
  <si>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</si>
  <si>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</si>
  <si>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</si>
  <si>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</si>
  <si>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</si>
  <si>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</si>
  <si>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</si>
  <si>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</si>
  <si>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</si>
  <si>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</si>
  <si>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</si>
  <si>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</si>
  <si>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</si>
  <si>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</si>
  <si>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</si>
  <si>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</si>
  <si>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</si>
  <si>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</si>
  <si>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</si>
  <si>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</si>
  <si>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</si>
  <si>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</si>
  <si>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</si>
  <si>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</si>
  <si>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</si>
  <si>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</si>
  <si>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</si>
  <si>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</si>
  <si>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</si>
  <si>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</si>
  <si>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</si>
  <si>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</si>
  <si>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</si>
  <si>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</si>
  <si>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</si>
  <si>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</si>
  <si>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</si>
  <si>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</si>
  <si>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</si>
  <si>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</si>
  <si>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</si>
  <si>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</si>
  <si>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</si>
  <si>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</si>
  <si>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</si>
  <si>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</si>
  <si>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</si>
  <si>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</si>
  <si>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</si>
  <si>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</si>
  <si>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</si>
  <si>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</si>
  <si>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</si>
  <si>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</si>
  <si>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</si>
  <si>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</si>
  <si>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</si>
  <si>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</si>
  <si>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</si>
  <si>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</si>
  <si>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</si>
  <si>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</si>
  <si>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</si>
  <si>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</si>
  <si>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</si>
  <si>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</si>
  <si>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</si>
  <si>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</si>
  <si>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</si>
  <si>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</si>
  <si>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</si>
  <si>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</si>
  <si>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</si>
  <si>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</si>
  <si>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</si>
  <si>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</si>
  <si>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</si>
  <si>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</si>
  <si>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</si>
  <si>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</si>
  <si>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</si>
  <si>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</si>
  <si>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</si>
  <si>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</si>
  <si>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</si>
  <si>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</si>
  <si>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</si>
  <si>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</si>
  <si>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</si>
  <si>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</si>
  <si>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</si>
  <si>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</si>
  <si>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</si>
  <si>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</si>
  <si>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</si>
  <si>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</si>
  <si>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</si>
  <si>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</si>
  <si>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</si>
  <si>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</si>
  <si>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</si>
  <si>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</si>
  <si>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</si>
  <si>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</si>
  <si>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</si>
  <si>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</si>
  <si>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</si>
  <si>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</si>
  <si>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</si>
  <si>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</si>
  <si>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</si>
  <si>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</si>
  <si>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</si>
  <si>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</si>
  <si>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</si>
  <si>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</si>
  <si>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</si>
  <si>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</si>
  <si>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</si>
  <si>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</si>
  <si>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</si>
  <si>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</si>
  <si>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</si>
  <si>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</si>
  <si>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</si>
  <si>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</si>
  <si>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</si>
  <si>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</si>
  <si>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</si>
  <si>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</si>
  <si>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</si>
  <si>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</si>
  <si>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</si>
  <si>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</si>
  <si>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</si>
  <si>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</si>
  <si>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</si>
  <si>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</si>
  <si>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</si>
  <si>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</si>
  <si>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</si>
  <si>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</si>
  <si>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</si>
  <si>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</si>
  <si>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</si>
  <si>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</si>
  <si>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</si>
  <si>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</si>
  <si>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</si>
  <si>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</si>
  <si>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</si>
  <si>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</si>
  <si>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</si>
  <si>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</si>
  <si>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</si>
  <si>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</si>
  <si>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</si>
  <si>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</si>
  <si>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</si>
  <si>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</si>
  <si>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</si>
  <si>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</si>
  <si>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</si>
  <si>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</si>
  <si>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</si>
  <si>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</si>
  <si>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</si>
  <si>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</si>
  <si>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</si>
  <si>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</si>
  <si>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</si>
  <si>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</si>
  <si>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</si>
  <si>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</si>
  <si>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</si>
  <si>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</si>
  <si>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</si>
  <si>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</si>
  <si>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</si>
  <si>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</si>
  <si>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</si>
  <si>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</si>
  <si>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</si>
  <si>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</si>
  <si>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</si>
  <si>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</si>
  <si>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</si>
  <si>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</si>
  <si>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</si>
  <si>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</si>
  <si>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</si>
  <si>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</si>
  <si>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</si>
  <si>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</si>
  <si>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</si>
  <si>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</si>
  <si>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</si>
  <si>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</si>
  <si>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</si>
  <si>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</si>
  <si>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</si>
  <si>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</si>
  <si>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</si>
  <si>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</si>
  <si>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</si>
  <si>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</si>
  <si>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</si>
  <si>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</si>
  <si>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</si>
  <si>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</si>
  <si>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</si>
  <si>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</si>
  <si>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</si>
  <si>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</si>
  <si>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</si>
  <si>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</si>
  <si>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</si>
  <si>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</si>
  <si>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</si>
  <si>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</si>
  <si>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</si>
  <si>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</si>
  <si>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</si>
  <si>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</si>
  <si>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</si>
  <si>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</si>
  <si>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</si>
  <si>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</si>
  <si>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</si>
  <si>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</si>
  <si>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</si>
  <si>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</si>
  <si>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</si>
  <si>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</si>
  <si>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</si>
  <si>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</si>
  <si>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</si>
  <si>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</si>
  <si>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</si>
  <si>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</si>
  <si>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</si>
  <si>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</si>
  <si>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</si>
  <si>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</si>
  <si>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</si>
  <si>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</si>
  <si>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</si>
  <si>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</si>
  <si>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</si>
  <si>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</si>
  <si>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</si>
  <si>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</si>
  <si>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</si>
  <si>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</si>
  <si>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</si>
  <si>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</si>
  <si>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</si>
  <si>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</si>
  <si>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</si>
  <si>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</si>
  <si>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</si>
  <si>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</si>
  <si>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</si>
  <si>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</si>
  <si>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</si>
  <si>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</si>
  <si>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</si>
  <si>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</si>
  <si>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</si>
  <si>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</si>
  <si>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</si>
  <si>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</si>
  <si>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</si>
  <si>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</si>
  <si>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</si>
  <si>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</si>
  <si>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</si>
  <si>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</si>
  <si>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</si>
  <si>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</si>
  <si>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</si>
  <si>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</si>
  <si>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</si>
  <si>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</si>
  <si>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</si>
  <si>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</si>
  <si>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</si>
  <si>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</si>
  <si>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</si>
  <si>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</si>
  <si>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</si>
  <si>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</si>
  <si>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</si>
  <si>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</si>
  <si>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</si>
  <si>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</si>
  <si>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</si>
  <si>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</si>
  <si>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</si>
  <si>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</si>
  <si>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</si>
  <si>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</si>
  <si>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</si>
  <si>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</si>
  <si>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</si>
  <si>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</si>
  <si>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</si>
  <si>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</si>
  <si>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</si>
  <si>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</si>
  <si>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</si>
  <si>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</si>
  <si>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</si>
  <si>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</si>
  <si>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</si>
  <si>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</si>
  <si>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</si>
  <si>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</si>
  <si>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</si>
  <si>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</si>
  <si>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</si>
  <si>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</si>
  <si>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</si>
  <si>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</si>
  <si>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</si>
  <si>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</si>
  <si>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</si>
  <si>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</si>
  <si>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</si>
  <si>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</si>
  <si>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</si>
  <si>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</si>
  <si>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</si>
  <si>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</si>
  <si>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</si>
  <si>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</si>
  <si>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</si>
  <si>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</si>
  <si>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</si>
  <si>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</si>
  <si>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</si>
  <si>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</si>
  <si>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</si>
  <si>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</si>
  <si>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</si>
  <si>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</si>
  <si>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</si>
  <si>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</si>
  <si>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</si>
  <si>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</si>
  <si>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</si>
  <si>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</si>
  <si>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</si>
  <si>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</si>
  <si>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</si>
  <si>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</si>
  <si>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</si>
  <si>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</si>
  <si>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</si>
  <si>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</si>
  <si>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</si>
  <si>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</si>
  <si>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</si>
  <si>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</si>
  <si>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</si>
  <si>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</si>
  <si>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</si>
  <si>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</si>
  <si>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</si>
  <si>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</si>
  <si>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</si>
  <si>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</si>
  <si>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</si>
  <si>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</si>
  <si>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</si>
  <si>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</si>
  <si>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</si>
  <si>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</si>
  <si>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</si>
  <si>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</si>
  <si>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</si>
  <si>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</si>
  <si>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</si>
  <si>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</si>
  <si>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</si>
  <si>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</si>
  <si>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</si>
  <si>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</si>
  <si>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</si>
  <si>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</si>
  <si>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</si>
  <si>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</si>
  <si>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</si>
  <si>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</si>
  <si>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</si>
  <si>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</si>
  <si>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</si>
  <si>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</si>
  <si>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</si>
  <si>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</si>
  <si>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</si>
  <si>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</si>
  <si>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</si>
  <si>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</si>
  <si>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</si>
  <si>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</si>
  <si>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</si>
  <si>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</si>
  <si>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</si>
  <si>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</si>
  <si>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</si>
  <si>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</si>
  <si>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</si>
  <si>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</si>
  <si>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</si>
  <si>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</si>
  <si>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</si>
  <si>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</si>
  <si>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</si>
  <si>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</si>
  <si>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</si>
  <si>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</si>
  <si>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</si>
  <si>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</si>
  <si>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</si>
  <si>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</si>
  <si>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</si>
  <si>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</si>
  <si>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</si>
  <si>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</si>
  <si>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</si>
  <si>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</si>
  <si>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</si>
  <si>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</si>
  <si>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</si>
  <si>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</si>
  <si>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</si>
  <si>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</si>
  <si>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</si>
  <si>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</si>
  <si>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</si>
  <si>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</si>
  <si>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</si>
  <si>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</si>
  <si>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</si>
  <si>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</si>
  <si>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</si>
  <si>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</si>
  <si>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</si>
  <si>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</si>
  <si>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</si>
  <si>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</si>
  <si>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</si>
  <si>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</si>
  <si>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</si>
  <si>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</si>
  <si>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</si>
  <si>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</si>
  <si>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</si>
  <si>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</si>
  <si>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</si>
  <si>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</si>
  <si>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</si>
  <si>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</si>
  <si>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</si>
  <si>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</si>
  <si>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</si>
  <si>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</si>
  <si>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</si>
  <si>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</si>
  <si>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</si>
  <si>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</si>
  <si>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</si>
  <si>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</si>
  <si>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</si>
  <si>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</si>
  <si>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</si>
  <si>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</si>
  <si>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</si>
  <si>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</si>
  <si>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</si>
  <si>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</si>
  <si>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</si>
  <si>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</si>
  <si>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</si>
  <si>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</si>
  <si>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</si>
  <si>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</si>
  <si>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</si>
  <si>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</si>
  <si>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</si>
  <si>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</si>
  <si>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</si>
  <si>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</si>
  <si>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</si>
  <si>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</si>
  <si>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</si>
  <si>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</si>
  <si>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</si>
  <si>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</si>
  <si>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</si>
  <si>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</si>
  <si>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</si>
  <si>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</si>
  <si>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</si>
  <si>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</si>
  <si>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</si>
  <si>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</si>
  <si>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</si>
  <si>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</si>
  <si>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</si>
  <si>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</si>
  <si>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</si>
  <si>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</si>
  <si>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</si>
  <si>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</si>
  <si>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</si>
  <si>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</si>
  <si>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</si>
  <si>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</si>
  <si>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</si>
  <si>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</si>
  <si>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</si>
  <si>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</si>
  <si>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</si>
  <si>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</si>
  <si>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</si>
  <si>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</si>
  <si>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</si>
  <si>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</si>
  <si>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</si>
  <si>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</si>
  <si>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</si>
  <si>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</si>
  <si>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</si>
  <si>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</si>
  <si>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</si>
  <si>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</si>
  <si>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</si>
  <si>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</si>
  <si>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</si>
  <si>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</si>
  <si>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</si>
  <si>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</si>
  <si>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</si>
  <si>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</si>
  <si>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</si>
  <si>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</si>
  <si>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</si>
  <si>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</si>
  <si>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</si>
  <si>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</si>
  <si>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</si>
  <si>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</si>
  <si>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</si>
  <si>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</si>
  <si>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</si>
  <si>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</si>
  <si>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</si>
  <si>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</si>
  <si>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</si>
  <si>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</si>
  <si>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</si>
  <si>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</si>
  <si>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</si>
  <si>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</si>
  <si>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</si>
  <si>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</si>
  <si>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</si>
  <si>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</si>
  <si>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</si>
  <si>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</si>
  <si>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</si>
  <si>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</si>
  <si>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</si>
  <si>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</si>
  <si>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</si>
  <si>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</si>
  <si>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</si>
  <si>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</si>
  <si>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</si>
  <si>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</si>
  <si>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</si>
  <si>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</si>
  <si>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</si>
  <si>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</si>
  <si>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</si>
  <si>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</si>
  <si>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</si>
  <si>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</si>
  <si>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</si>
  <si>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</si>
  <si>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</si>
  <si>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</si>
  <si>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</si>
  <si>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</si>
  <si>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</si>
  <si>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</si>
  <si>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</si>
  <si>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</si>
  <si>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</si>
  <si>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</si>
  <si>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</si>
  <si>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</si>
  <si>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</si>
  <si>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</si>
  <si>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</si>
  <si>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</si>
  <si>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</si>
  <si>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</si>
  <si>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</si>
  <si>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</si>
  <si>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</si>
  <si>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</si>
  <si>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</si>
  <si>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</si>
  <si>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</si>
  <si>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</si>
  <si>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</si>
  <si>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</si>
  <si>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</si>
  <si>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</si>
  <si>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</si>
  <si>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</si>
  <si>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</si>
  <si>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</si>
  <si>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</si>
  <si>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</si>
  <si>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</si>
  <si>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</si>
  <si>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</si>
  <si>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</si>
  <si>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</si>
  <si>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</si>
  <si>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</si>
  <si>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</si>
  <si>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</si>
  <si>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</si>
  <si>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</si>
  <si>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</si>
  <si>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</si>
  <si>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</si>
  <si>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</si>
  <si>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</si>
  <si>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</si>
  <si>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</si>
  <si>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</si>
  <si>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</si>
  <si>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</si>
  <si>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</si>
  <si>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</si>
  <si>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</si>
  <si>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</si>
  <si>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</si>
  <si>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</si>
  <si>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</si>
  <si>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</si>
  <si>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</si>
  <si>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</si>
  <si>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</si>
  <si>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</si>
  <si>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</si>
  <si>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</si>
  <si>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</si>
  <si>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</si>
  <si>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</si>
  <si>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</si>
  <si>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</si>
  <si>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</si>
  <si>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</si>
  <si>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</si>
  <si>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</si>
  <si>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</si>
  <si>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</si>
  <si>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</si>
  <si>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</si>
  <si>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</si>
  <si>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</si>
  <si>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</si>
  <si>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</si>
  <si>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</si>
  <si>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</si>
  <si>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</si>
  <si>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</si>
  <si>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</si>
  <si>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</si>
  <si>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</si>
  <si>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</si>
  <si>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</si>
  <si>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</si>
  <si>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</si>
  <si>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</si>
  <si>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</si>
  <si>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</si>
  <si>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</si>
  <si>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</si>
  <si>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</si>
  <si>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</si>
  <si>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</si>
  <si>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</si>
  <si>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</si>
  <si>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</si>
  <si>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</si>
  <si>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</si>
  <si>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</si>
  <si>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</si>
  <si>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</si>
  <si>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</si>
  <si>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</si>
  <si>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</si>
  <si>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</si>
  <si>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</si>
  <si>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</si>
  <si>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</si>
  <si>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</si>
  <si>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</si>
  <si>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</si>
  <si>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</si>
  <si>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</si>
  <si>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</si>
  <si>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</si>
  <si>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</si>
  <si>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</si>
  <si>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</si>
  <si>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</si>
  <si>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</si>
  <si>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</si>
  <si>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</si>
  <si>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</si>
  <si>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</si>
  <si>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</si>
  <si>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</si>
  <si>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</si>
  <si>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</si>
  <si>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</si>
  <si>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</si>
  <si>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</si>
  <si>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</si>
  <si>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</si>
  <si>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</si>
  <si>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</si>
  <si>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</si>
  <si>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</si>
  <si>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</si>
  <si>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</si>
  <si>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</si>
  <si>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</si>
  <si>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</si>
  <si>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</si>
  <si>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</si>
  <si>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</si>
  <si>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</si>
  <si>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</si>
  <si>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</si>
  <si>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</si>
  <si>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</si>
  <si>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</si>
  <si>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</si>
  <si>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</si>
  <si>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</si>
  <si>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</si>
  <si>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</si>
  <si>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</si>
  <si>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</si>
  <si>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</si>
  <si>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</si>
  <si>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</si>
  <si>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</si>
  <si>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</si>
  <si>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</si>
  <si>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</si>
  <si>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</si>
  <si>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</si>
  <si>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</si>
  <si>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</si>
  <si>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</si>
  <si>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</si>
  <si>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</si>
  <si>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</si>
  <si>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</si>
  <si>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</si>
  <si>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</si>
  <si>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</si>
  <si>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</si>
  <si>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</si>
  <si>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</si>
  <si>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</si>
  <si>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</si>
  <si>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</si>
  <si>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</si>
  <si>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</si>
  <si>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</si>
  <si>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</si>
  <si>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</si>
  <si>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</si>
  <si>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</si>
  <si>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</si>
  <si>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</si>
  <si>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</si>
  <si>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</si>
  <si>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</si>
  <si>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</si>
  <si>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</si>
  <si>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</si>
  <si>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</si>
  <si>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</si>
  <si>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</si>
  <si>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</si>
  <si>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</si>
  <si>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</si>
  <si>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</si>
  <si>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</si>
  <si>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</si>
  <si>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</si>
  <si>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</si>
  <si>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</si>
  <si>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</si>
  <si>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</si>
  <si>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</si>
  <si>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</si>
  <si>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</si>
  <si>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</si>
  <si>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</si>
  <si>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</si>
  <si>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</si>
  <si>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</si>
  <si>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</si>
  <si>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</si>
  <si>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</si>
  <si>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</si>
  <si>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</si>
  <si>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</si>
  <si>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</si>
  <si>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</si>
  <si>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</si>
  <si>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</si>
  <si>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</si>
  <si>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</si>
  <si>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</si>
  <si>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</si>
  <si>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</si>
  <si>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</si>
  <si>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</si>
  <si>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</si>
  <si>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</si>
  <si>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</si>
  <si>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</si>
  <si>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</si>
  <si>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</si>
  <si>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</si>
  <si>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</si>
  <si>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</si>
  <si>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</si>
  <si>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</si>
  <si>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</si>
  <si>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</si>
  <si>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</si>
  <si>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</si>
  <si>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</si>
  <si>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</si>
  <si>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</si>
  <si>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</si>
  <si>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</si>
  <si>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</si>
  <si>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</si>
  <si>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</si>
  <si>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</si>
  <si>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</si>
  <si>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</si>
  <si>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</si>
  <si>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</si>
  <si>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</si>
  <si>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</si>
  <si>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</si>
  <si>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</si>
  <si>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</si>
  <si>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</si>
  <si>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</si>
  <si>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</si>
  <si>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</si>
  <si>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</si>
  <si>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</si>
  <si>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</si>
  <si>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</si>
  <si>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</si>
  <si>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</si>
  <si>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</si>
  <si>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</si>
  <si>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</si>
  <si>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</si>
  <si>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</si>
  <si>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</si>
  <si>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</si>
  <si>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</si>
  <si>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</si>
  <si>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</si>
  <si>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</si>
  <si>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</si>
  <si>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</si>
  <si>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</si>
  <si>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</si>
  <si>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</si>
  <si>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</si>
  <si>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</si>
  <si>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</si>
  <si>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</si>
  <si>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</si>
  <si>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</si>
  <si>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</si>
  <si>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</si>
  <si>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</si>
  <si>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</si>
  <si>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</si>
  <si>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</si>
  <si>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</si>
  <si>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</si>
  <si>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</si>
  <si>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</si>
  <si>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</si>
  <si>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</si>
  <si>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</si>
  <si>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</si>
  <si>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</si>
  <si>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</si>
  <si>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</si>
  <si>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</si>
  <si>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</si>
  <si>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</si>
  <si>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</si>
  <si>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</si>
  <si>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</si>
  <si>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</si>
  <si>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</si>
  <si>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</si>
  <si>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</si>
  <si>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</si>
  <si>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</si>
  <si>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</si>
  <si>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</si>
  <si>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</si>
  <si>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</si>
  <si>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</si>
  <si>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</si>
  <si>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</si>
  <si>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</si>
  <si>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</si>
  <si>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</si>
  <si>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</si>
  <si>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</si>
  <si>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</si>
  <si>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</si>
  <si>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</si>
  <si>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</si>
  <si>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</si>
  <si>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</si>
  <si>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</si>
  <si>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</si>
  <si>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</si>
  <si>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</si>
  <si>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</si>
  <si>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</si>
  <si>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</si>
  <si>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</si>
  <si>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</si>
  <si>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</si>
  <si>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</si>
  <si>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</si>
  <si>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</si>
  <si>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</si>
  <si>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</si>
  <si>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</si>
  <si>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</si>
  <si>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</si>
  <si>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</si>
  <si>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</si>
  <si>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</si>
  <si>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</si>
  <si>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</si>
  <si>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</si>
  <si>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</si>
  <si>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</si>
  <si>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</si>
  <si>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</si>
  <si>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</si>
  <si>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</si>
  <si>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</si>
  <si>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</si>
  <si>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</si>
  <si>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</si>
  <si>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</si>
  <si>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</si>
  <si>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</si>
  <si>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</si>
  <si>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</si>
  <si>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</si>
  <si>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</si>
  <si>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</si>
  <si>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</si>
  <si>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</si>
  <si>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</si>
  <si>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</si>
  <si>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</si>
  <si>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</si>
  <si>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</si>
  <si>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</si>
  <si>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</si>
  <si>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</si>
  <si>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</si>
  <si>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</si>
  <si>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</si>
  <si>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</si>
  <si>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</si>
  <si>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</si>
  <si>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</si>
  <si>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</si>
  <si>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</si>
  <si>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</si>
  <si>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</si>
  <si>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</si>
  <si>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</si>
  <si>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</si>
  <si>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</si>
  <si>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</si>
  <si>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</si>
  <si>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</si>
  <si>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</si>
  <si>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</si>
  <si>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</si>
  <si>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</si>
  <si>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</si>
  <si>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</si>
  <si>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</si>
  <si>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</si>
  <si>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</si>
  <si>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</si>
  <si>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</si>
  <si>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</si>
  <si>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</si>
  <si>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</si>
  <si>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</si>
  <si>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</si>
  <si>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</si>
  <si>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</si>
  <si>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</si>
  <si>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</si>
  <si>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</si>
  <si>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</si>
  <si>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</si>
  <si>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</si>
  <si>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</si>
  <si>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</si>
  <si>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</si>
  <si>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</si>
  <si>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</si>
  <si>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</si>
  <si>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</si>
  <si>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</si>
  <si>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</si>
  <si>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</si>
  <si>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</si>
  <si>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</si>
  <si>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</si>
  <si>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</si>
  <si>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</si>
  <si>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</si>
  <si>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</si>
  <si>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</si>
  <si>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</si>
  <si>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</si>
  <si>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</si>
  <si>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</si>
  <si>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</si>
  <si>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</si>
  <si>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</si>
  <si>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</si>
  <si>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</si>
  <si>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</si>
  <si>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</si>
  <si>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</si>
  <si>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</si>
  <si>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</si>
  <si>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</si>
  <si>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</si>
  <si>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</si>
  <si>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</si>
  <si>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</si>
  <si>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</si>
  <si>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</si>
  <si>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</si>
  <si>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</si>
  <si>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</si>
  <si>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</si>
  <si>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</si>
  <si>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</si>
  <si>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</si>
  <si>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</si>
  <si>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</si>
  <si>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</si>
  <si>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</si>
  <si>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</si>
  <si>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</si>
  <si>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</si>
  <si>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</si>
  <si>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</si>
  <si>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</si>
  <si>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</si>
  <si>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</si>
  <si>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</si>
  <si>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</si>
  <si>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</si>
  <si>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</si>
  <si>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</si>
  <si>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</si>
  <si>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</si>
  <si>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</si>
  <si>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</si>
  <si>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</si>
  <si>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</si>
  <si>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</si>
  <si>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</si>
  <si>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</si>
  <si>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</si>
  <si>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</si>
  <si>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</si>
  <si>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</si>
  <si>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</si>
  <si>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</si>
  <si>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</si>
  <si>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</si>
  <si>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</si>
  <si>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</si>
  <si>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</si>
  <si>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</si>
  <si>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</si>
  <si>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</si>
  <si>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</si>
  <si>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</si>
  <si>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</si>
  <si>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</si>
  <si>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</si>
  <si>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</si>
  <si>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</si>
  <si>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</si>
  <si>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</si>
  <si>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</si>
  <si>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</si>
  <si>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</si>
  <si>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</si>
  <si>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</si>
  <si>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</si>
  <si>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</si>
  <si>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</si>
  <si>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</si>
  <si>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</si>
  <si>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</si>
  <si>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</si>
  <si>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</si>
  <si>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</si>
  <si>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</si>
  <si>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</si>
  <si>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</si>
  <si>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</si>
  <si>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</si>
  <si>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</si>
  <si>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</si>
  <si>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</si>
  <si>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</si>
  <si>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</si>
  <si>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</si>
  <si>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</si>
  <si>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</si>
  <si>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</si>
  <si>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</si>
  <si>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</si>
  <si>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</si>
  <si>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</si>
  <si>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</si>
  <si>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</si>
  <si>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</si>
  <si>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</si>
  <si>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</si>
  <si>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</si>
  <si>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</si>
  <si>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</si>
  <si>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</si>
  <si>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</si>
  <si>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</si>
  <si>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</si>
  <si>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</si>
  <si>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</si>
  <si>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</si>
  <si>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</si>
  <si>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</si>
  <si>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</si>
  <si>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</si>
  <si>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</si>
  <si>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</si>
  <si>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</si>
  <si>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</si>
  <si>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</si>
  <si>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</si>
  <si>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</si>
  <si>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</si>
  <si>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</si>
  <si>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</si>
  <si>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</si>
  <si>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</si>
  <si>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</si>
  <si>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</si>
  <si>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</si>
  <si>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</si>
  <si>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</si>
  <si>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</si>
  <si>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</si>
  <si>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</si>
  <si>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</si>
  <si>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</si>
  <si>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</si>
  <si>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</si>
  <si>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</si>
  <si>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</si>
  <si>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</si>
  <si>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</si>
  <si>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</si>
  <si>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</si>
  <si>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</si>
  <si>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</si>
  <si>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</si>
  <si>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</si>
  <si>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</si>
  <si>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</si>
  <si>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</si>
  <si>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</si>
  <si>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</si>
  <si>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</si>
  <si>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</si>
  <si>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</si>
  <si>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</si>
  <si>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</si>
  <si>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</si>
  <si>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</si>
  <si>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</si>
  <si>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</si>
  <si>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</si>
  <si>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</si>
  <si>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</si>
  <si>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</si>
  <si>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</si>
  <si>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</si>
  <si>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</si>
  <si>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</si>
  <si>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</si>
  <si>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</si>
  <si>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</si>
  <si>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</si>
  <si>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</si>
  <si>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</si>
  <si>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</si>
  <si>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</si>
  <si>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</si>
  <si>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</si>
  <si>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</si>
  <si>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</si>
  <si>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</si>
  <si>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</si>
  <si>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</si>
  <si>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</si>
  <si>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</si>
  <si>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</si>
  <si>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</si>
  <si>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</si>
  <si>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</si>
  <si>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</si>
  <si>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</si>
  <si>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</si>
  <si>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</si>
  <si>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</si>
  <si>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</si>
  <si>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</si>
  <si>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</si>
  <si>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</si>
  <si>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</si>
  <si>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</si>
  <si>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</si>
  <si>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</si>
  <si>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</si>
  <si>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</si>
  <si>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</si>
  <si>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</si>
  <si>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</si>
  <si>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</si>
  <si>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</si>
  <si>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</si>
  <si>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</si>
  <si>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</si>
  <si>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</si>
  <si>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</si>
  <si>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</si>
  <si>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</si>
  <si>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</si>
  <si>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</si>
  <si>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</si>
  <si>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</si>
  <si>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</si>
  <si>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</si>
  <si>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</si>
  <si>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</si>
  <si>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</si>
  <si>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</si>
  <si>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</si>
  <si>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</si>
  <si>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</si>
  <si>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</si>
  <si>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</si>
  <si>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</si>
  <si>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</si>
  <si>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</si>
  <si>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</si>
  <si>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</si>
  <si>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</si>
  <si>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</si>
  <si>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</si>
  <si>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</si>
  <si>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</si>
  <si>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</si>
  <si>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</si>
  <si>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</si>
  <si>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</si>
  <si>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</si>
  <si>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</si>
  <si>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</si>
  <si>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</si>
  <si>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</si>
  <si>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</si>
  <si>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</si>
  <si>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</si>
  <si>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</si>
  <si>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</si>
  <si>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</si>
  <si>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</si>
  <si>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</si>
  <si>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</si>
  <si>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</si>
  <si>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</si>
  <si>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</si>
  <si>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</si>
  <si>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</si>
  <si>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</si>
  <si>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</si>
  <si>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</si>
  <si>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</si>
  <si>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</si>
  <si>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</si>
  <si>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</si>
  <si>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</si>
  <si>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</si>
  <si>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</si>
  <si>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</si>
  <si>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</si>
  <si>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</si>
  <si>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</si>
  <si>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</si>
  <si>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</si>
  <si>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</si>
  <si>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</si>
  <si>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</si>
  <si>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</si>
  <si>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</si>
  <si>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</si>
  <si>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</si>
  <si>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</si>
  <si>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</si>
  <si>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</si>
  <si>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</si>
  <si>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</si>
  <si>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</si>
  <si>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</si>
  <si>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</si>
  <si>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</si>
  <si>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</si>
  <si>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</si>
  <si>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</si>
  <si>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</si>
  <si>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</si>
  <si>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</si>
  <si>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</si>
  <si>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</si>
  <si>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</si>
  <si>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</si>
  <si>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</si>
  <si>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</si>
  <si>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</si>
  <si>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</si>
  <si>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</si>
  <si>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</si>
  <si>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</si>
  <si>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</si>
  <si>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</si>
  <si>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</si>
  <si>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</si>
  <si>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</si>
  <si>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</si>
  <si>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</si>
  <si>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</si>
  <si>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</si>
  <si>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</si>
  <si>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</si>
  <si>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</si>
  <si>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</si>
  <si>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</si>
  <si>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</si>
  <si>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</si>
  <si>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</si>
  <si>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</si>
  <si>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</si>
  <si>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</si>
  <si>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</si>
  <si>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</si>
  <si>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</si>
  <si>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</si>
  <si>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</si>
  <si>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</si>
  <si>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</si>
  <si>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</si>
  <si>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</si>
  <si>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</si>
  <si>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</si>
  <si>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</si>
  <si>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</si>
  <si>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</si>
  <si>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</si>
  <si>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</si>
  <si>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</si>
  <si>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</si>
  <si>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</si>
  <si>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</si>
  <si>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</si>
  <si>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</si>
  <si>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</si>
  <si>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</si>
  <si>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</si>
  <si>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</si>
  <si>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</si>
  <si>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</si>
  <si>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</si>
  <si>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</si>
  <si>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</si>
  <si>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</si>
  <si>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</si>
  <si>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</si>
  <si>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</si>
  <si>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</si>
  <si>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</si>
  <si>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</si>
  <si>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</si>
  <si>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</si>
  <si>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</si>
  <si>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</si>
  <si>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</si>
  <si>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</si>
  <si>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</si>
  <si>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</si>
  <si>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</si>
  <si>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</si>
  <si>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</si>
  <si>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</si>
  <si>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</si>
  <si>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</si>
  <si>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</si>
  <si>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</si>
  <si>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</si>
  <si>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</si>
  <si>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</si>
  <si>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</si>
  <si>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</si>
  <si>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</si>
  <si>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</si>
  <si>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</si>
  <si>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</si>
  <si>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</si>
  <si>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</si>
  <si>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</si>
  <si>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</si>
  <si>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</si>
  <si>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</si>
  <si>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</si>
  <si>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</si>
  <si>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</si>
  <si>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</si>
  <si>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</si>
  <si>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</si>
  <si>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</si>
  <si>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</si>
  <si>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</si>
  <si>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</si>
  <si>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</si>
  <si>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</si>
  <si>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</si>
  <si>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</si>
  <si>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</si>
  <si>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</si>
  <si>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</si>
  <si>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</si>
  <si>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</si>
  <si>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</si>
  <si>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</si>
  <si>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</si>
  <si>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</si>
  <si>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</si>
  <si>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</si>
  <si>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</si>
  <si>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</si>
  <si>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</si>
  <si>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</si>
  <si>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</si>
  <si>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</si>
  <si>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</si>
  <si>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</si>
  <si>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</si>
  <si>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</si>
  <si>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</si>
  <si>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</si>
  <si>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</si>
  <si>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</si>
  <si>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</si>
  <si>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</si>
  <si>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</si>
  <si>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</si>
  <si>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</si>
  <si>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</si>
  <si>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</si>
  <si>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</si>
  <si>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</si>
  <si>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</si>
  <si>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</si>
  <si>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</si>
  <si>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</si>
  <si>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</si>
  <si>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</si>
  <si>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</si>
  <si>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</si>
  <si>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</si>
  <si>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</si>
  <si>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</si>
  <si>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</si>
  <si>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</si>
  <si>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</si>
  <si>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</si>
  <si>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</si>
  <si>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</si>
  <si>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</si>
  <si>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</si>
  <si>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</si>
  <si>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</si>
  <si>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</si>
  <si>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</si>
  <si>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</si>
  <si>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</si>
  <si>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</si>
  <si>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</si>
  <si>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</si>
  <si>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</si>
  <si>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</si>
  <si>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</si>
  <si>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</si>
  <si>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</si>
  <si>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</si>
  <si>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</si>
  <si>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</si>
  <si>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</si>
  <si>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</si>
  <si>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</si>
  <si>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</si>
  <si>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</si>
  <si>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</si>
  <si>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</si>
  <si>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</si>
  <si>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</si>
  <si>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</si>
  <si>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</si>
  <si>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</si>
  <si>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</si>
  <si>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</si>
  <si>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</si>
  <si>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</si>
  <si>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</si>
  <si>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</si>
  <si>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</si>
  <si>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</si>
  <si>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</si>
  <si>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</si>
  <si>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</si>
  <si>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</si>
  <si>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</si>
  <si>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</si>
  <si>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</si>
  <si>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</si>
  <si>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</si>
  <si>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</si>
  <si>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</si>
  <si>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</si>
  <si>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</si>
  <si>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</si>
  <si>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</si>
  <si>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</si>
  <si>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</si>
  <si>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</si>
  <si>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</si>
  <si>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</si>
  <si>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</si>
  <si>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</si>
  <si>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</si>
  <si>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</si>
  <si>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</si>
  <si>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</si>
  <si>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</si>
  <si>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</si>
  <si>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</si>
  <si>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</si>
  <si>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</si>
  <si>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</si>
  <si>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</si>
  <si>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</si>
  <si>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</si>
  <si>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</si>
  <si>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</si>
  <si>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</si>
  <si>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</si>
  <si>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</si>
  <si>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</si>
  <si>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</si>
  <si>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</si>
  <si>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</si>
  <si>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</si>
  <si>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</si>
  <si>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</si>
  <si>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</si>
  <si>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</si>
  <si>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</si>
  <si>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</si>
  <si>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</si>
  <si>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</si>
  <si>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</si>
  <si>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</si>
  <si>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</si>
  <si>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</si>
  <si>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</si>
  <si>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</si>
  <si>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</si>
  <si>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</si>
  <si>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</si>
  <si>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</si>
  <si>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</si>
  <si>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</si>
  <si>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</si>
  <si>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</si>
  <si>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</si>
  <si>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</si>
  <si>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</si>
  <si>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</si>
  <si>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</si>
  <si>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</si>
  <si>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</si>
  <si>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</si>
  <si>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</si>
  <si>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</si>
  <si>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</si>
  <si>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</si>
  <si>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</si>
  <si>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</si>
  <si>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</si>
  <si>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</si>
  <si>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</si>
  <si>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</si>
  <si>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</si>
  <si>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</si>
  <si>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</si>
  <si>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</si>
  <si>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</si>
  <si>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</si>
  <si>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</si>
  <si>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</si>
  <si>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</si>
  <si>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</si>
  <si>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</si>
  <si>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</si>
  <si>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</si>
  <si>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</si>
  <si>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</si>
  <si>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</si>
  <si>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</si>
  <si>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</si>
  <si>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</si>
  <si>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</si>
  <si>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</si>
  <si>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</si>
  <si>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</si>
  <si>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</si>
  <si>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</si>
  <si>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</si>
  <si>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</si>
  <si>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</si>
  <si>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</si>
  <si>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</si>
  <si>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</si>
  <si>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</si>
  <si>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</si>
  <si>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</si>
  <si>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</si>
  <si>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</si>
  <si>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</si>
  <si>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</si>
  <si>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</si>
  <si>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</si>
  <si>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</si>
  <si>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</si>
  <si>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</si>
  <si>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</si>
  <si>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</si>
  <si>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</si>
  <si>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</si>
  <si>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</si>
  <si>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</si>
  <si>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</si>
  <si>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</si>
  <si>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</si>
  <si>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</si>
  <si>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</si>
  <si>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</si>
  <si>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</si>
  <si>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</si>
  <si>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</si>
  <si>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</si>
  <si>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</si>
  <si>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</si>
  <si>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</si>
  <si>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</si>
  <si>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</si>
  <si>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</si>
  <si>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</si>
  <si>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</si>
  <si>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</si>
  <si>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</si>
  <si>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</si>
  <si>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</si>
  <si>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</si>
  <si>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</si>
  <si>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</si>
  <si>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</si>
  <si>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</si>
  <si>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</si>
  <si>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</si>
  <si>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</si>
  <si>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</si>
  <si>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</si>
  <si>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</si>
  <si>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</si>
  <si>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</si>
  <si>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</si>
  <si>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</si>
  <si>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</si>
  <si>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</si>
  <si>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</si>
  <si>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</si>
  <si>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</si>
  <si>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</si>
  <si>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</si>
  <si>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</si>
  <si>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</si>
  <si>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</si>
  <si>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</si>
  <si>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</si>
  <si>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</si>
  <si>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</si>
  <si>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</si>
  <si>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</si>
  <si>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</si>
  <si>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</si>
  <si>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</si>
  <si>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</si>
  <si>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</si>
  <si>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</si>
  <si>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</si>
  <si>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</si>
  <si>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</si>
  <si>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</si>
  <si>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</si>
  <si>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</si>
  <si>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</si>
  <si>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</si>
  <si>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</si>
  <si>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</si>
  <si>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</si>
  <si>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</si>
  <si>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</si>
  <si>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</si>
  <si>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</si>
  <si>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</si>
  <si>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</si>
  <si>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</si>
  <si>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</si>
  <si>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</si>
  <si>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</si>
  <si>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</si>
  <si>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</si>
  <si>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</si>
  <si>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</si>
  <si>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</si>
  <si>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</si>
  <si>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</si>
  <si>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</si>
  <si>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</si>
  <si>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</si>
  <si>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</si>
  <si>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</si>
  <si>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</si>
  <si>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</si>
  <si>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</si>
  <si>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</si>
  <si>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</si>
  <si>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</si>
  <si>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</si>
  <si>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</si>
  <si>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</si>
  <si>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</si>
  <si>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</si>
  <si>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</si>
  <si>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</si>
  <si>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</si>
  <si>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</si>
  <si>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</si>
  <si>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</si>
  <si>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</si>
  <si>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</si>
  <si>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</si>
  <si>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</si>
  <si>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</si>
  <si>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</si>
  <si>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</si>
  <si>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</si>
  <si>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</si>
  <si>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</si>
  <si>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</si>
  <si>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</si>
  <si>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</si>
  <si>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</si>
  <si>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</si>
  <si>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</si>
  <si>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</si>
  <si>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</si>
  <si>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</si>
  <si>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</si>
  <si>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</si>
  <si>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</si>
  <si>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</si>
  <si>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</si>
  <si>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</si>
  <si>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</si>
  <si>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</si>
  <si>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</si>
  <si>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</si>
  <si>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</si>
  <si>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</si>
  <si>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</si>
  <si>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</si>
  <si>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</si>
  <si>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</si>
  <si>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</si>
  <si>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</si>
  <si>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</si>
  <si>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</si>
  <si>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</si>
  <si>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</si>
  <si>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</si>
  <si>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</si>
  <si>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</si>
  <si>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</si>
  <si>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</si>
  <si>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</si>
  <si>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</si>
  <si>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</si>
  <si>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</si>
  <si>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</si>
  <si>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</si>
  <si>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</si>
  <si>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</si>
  <si>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</si>
  <si>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</si>
  <si>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</si>
  <si>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</si>
  <si>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</si>
  <si>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</si>
  <si>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</si>
  <si>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</si>
  <si>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</si>
  <si>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</si>
  <si>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</si>
  <si>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</si>
  <si>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</si>
  <si>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</si>
  <si>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</si>
  <si>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</si>
  <si>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</si>
  <si>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</si>
  <si>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</si>
  <si>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</si>
  <si>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</si>
  <si>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</si>
  <si>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</si>
  <si>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</si>
  <si>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</si>
  <si>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</si>
  <si>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</si>
  <si>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</si>
  <si>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</si>
  <si>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</si>
  <si>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</si>
  <si>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</si>
  <si>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</si>
  <si>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</si>
  <si>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</si>
  <si>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</si>
  <si>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</si>
  <si>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</si>
  <si>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</si>
  <si>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</si>
  <si>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</si>
  <si>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</si>
  <si>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</si>
  <si>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</si>
  <si>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</si>
  <si>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</si>
  <si>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</si>
  <si>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</si>
  <si>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</si>
  <si>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</si>
  <si>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</si>
  <si>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</si>
  <si>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</si>
  <si>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</si>
  <si>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</si>
  <si>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</si>
  <si>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</si>
  <si>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</si>
  <si>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</si>
  <si>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</si>
  <si>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</si>
  <si>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</si>
  <si>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</si>
  <si>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</si>
  <si>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</si>
  <si>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</si>
  <si>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</si>
  <si>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</si>
  <si>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</si>
  <si>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</si>
  <si>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</si>
  <si>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</si>
  <si>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</si>
  <si>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</si>
  <si>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</si>
  <si>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</si>
  <si>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</si>
  <si>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</si>
  <si>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</si>
  <si>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</si>
  <si>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</si>
  <si>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</si>
  <si>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</si>
  <si>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</si>
  <si>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</si>
  <si>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</si>
  <si>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</si>
  <si>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</si>
  <si>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</si>
  <si>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</si>
  <si>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</si>
  <si>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</si>
  <si>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</si>
  <si>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</si>
  <si>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</si>
  <si>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</si>
  <si>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</si>
  <si>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</si>
  <si>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</si>
  <si>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</si>
  <si>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</si>
  <si>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</si>
  <si>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</si>
  <si>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</si>
  <si>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</si>
  <si>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</si>
  <si>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</si>
  <si>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</si>
  <si>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</si>
  <si>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</si>
  <si>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</si>
  <si>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</si>
  <si>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</si>
  <si>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</si>
  <si>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</si>
  <si>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</si>
  <si>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</si>
  <si>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</si>
  <si>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</si>
  <si>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</si>
  <si>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</si>
  <si>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</si>
  <si>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</si>
  <si>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</si>
  <si>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</si>
  <si>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</si>
  <si>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</si>
  <si>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</si>
  <si>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</si>
  <si>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</si>
  <si>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</si>
  <si>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</si>
  <si>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</si>
  <si>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</si>
  <si>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</si>
  <si>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</si>
  <si>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</si>
  <si>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</si>
  <si>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</si>
  <si>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</si>
  <si>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</si>
  <si>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</si>
  <si>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</si>
  <si>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</si>
  <si>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</si>
  <si>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</si>
  <si>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</si>
  <si>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</si>
  <si>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</si>
  <si>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</si>
  <si>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</si>
  <si>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</si>
  <si>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</si>
  <si>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</si>
  <si>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</si>
  <si>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</si>
  <si>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</si>
  <si>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</si>
  <si>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</si>
  <si>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</si>
  <si>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</si>
  <si>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</si>
  <si>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</si>
  <si>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</si>
  <si>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</si>
  <si>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</si>
  <si>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</si>
  <si>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</si>
  <si>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</si>
  <si>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</si>
  <si>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</si>
  <si>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</si>
  <si>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</si>
  <si>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</si>
  <si>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</si>
  <si>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</si>
  <si>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</si>
  <si>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</si>
  <si>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</si>
  <si>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</si>
  <si>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</si>
  <si>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</si>
  <si>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</si>
  <si>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</si>
  <si>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</si>
  <si>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</si>
  <si>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</si>
  <si>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</si>
  <si>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</si>
  <si>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</si>
  <si>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</si>
  <si>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</si>
  <si>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</si>
  <si>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</si>
  <si>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</si>
  <si>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</si>
  <si>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</si>
  <si>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</si>
  <si>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</si>
  <si>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</si>
  <si>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</si>
  <si>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</si>
  <si>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</si>
  <si>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</si>
  <si>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</si>
  <si>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</si>
  <si>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</si>
  <si>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</si>
  <si>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</si>
  <si>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</si>
  <si>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</si>
  <si>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</si>
  <si>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</si>
  <si>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</si>
  <si>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</si>
  <si>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</si>
  <si>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</si>
  <si>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</si>
  <si>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</si>
  <si>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</si>
  <si>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</si>
  <si>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</si>
  <si>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</si>
  <si>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</si>
  <si>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</si>
  <si>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</si>
  <si>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</si>
  <si>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</si>
  <si>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</si>
  <si>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</si>
  <si>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</si>
  <si>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</si>
  <si>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</si>
  <si>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</si>
  <si>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</si>
  <si>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</si>
  <si>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</si>
  <si>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</si>
  <si>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</si>
  <si>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</si>
  <si>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</si>
  <si>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</si>
  <si>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</si>
  <si>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</si>
  <si>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</si>
  <si>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</si>
  <si>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</si>
  <si>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</si>
  <si>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</si>
  <si>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</si>
  <si>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</si>
  <si>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</si>
  <si>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</si>
  <si>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</si>
  <si>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</si>
  <si>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</si>
  <si>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</si>
  <si>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</si>
  <si>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</si>
  <si>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</si>
  <si>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</si>
  <si>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</si>
  <si>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</si>
  <si>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</si>
  <si>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</si>
  <si>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</si>
  <si>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</si>
  <si>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</si>
  <si>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</si>
  <si>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</si>
  <si>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</si>
  <si>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</si>
  <si>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</si>
  <si>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</si>
  <si>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</si>
  <si>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</si>
  <si>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</si>
  <si>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</si>
  <si>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</si>
  <si>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</si>
  <si>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</si>
  <si>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</si>
  <si>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</si>
  <si>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</si>
  <si>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</si>
  <si>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</si>
  <si>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</si>
  <si>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</si>
  <si>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</si>
  <si>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</si>
  <si>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</si>
  <si>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</si>
  <si>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</si>
  <si>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</si>
  <si>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</si>
  <si>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</si>
  <si>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</si>
  <si>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</si>
  <si>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</si>
  <si>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</si>
  <si>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</si>
  <si>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</si>
  <si>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</si>
  <si>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</si>
  <si>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</si>
  <si>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</si>
  <si>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</si>
  <si>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</si>
  <si>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</si>
  <si>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</si>
  <si>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</si>
  <si>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</si>
  <si>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</si>
  <si>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</si>
  <si>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</si>
  <si>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</si>
  <si>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</si>
  <si>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</si>
  <si>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</si>
  <si>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</si>
  <si>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</si>
  <si>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</si>
  <si>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</si>
  <si>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</si>
  <si>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</si>
  <si>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</si>
  <si>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</si>
  <si>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</si>
  <si>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</si>
  <si>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</si>
  <si>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</si>
  <si>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</si>
  <si>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</si>
  <si>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</si>
  <si>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</si>
  <si>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</si>
  <si>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</si>
  <si>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</si>
  <si>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</si>
  <si>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</si>
  <si>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</si>
  <si>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</si>
  <si>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</si>
  <si>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</si>
  <si>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</si>
  <si>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</si>
  <si>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</si>
  <si>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</si>
  <si>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</si>
  <si>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</si>
  <si>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</si>
  <si>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</si>
  <si>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</si>
  <si>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</si>
  <si>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</si>
  <si>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</si>
  <si>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</si>
  <si>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</si>
  <si>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</si>
  <si>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</si>
  <si>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</si>
  <si>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</si>
  <si>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</si>
  <si>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</si>
  <si>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</si>
  <si>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</si>
  <si>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</si>
  <si>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</si>
  <si>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</si>
  <si>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</si>
  <si>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</si>
  <si>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</si>
  <si>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</si>
  <si>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</si>
  <si>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</si>
  <si>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</si>
  <si>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</si>
  <si>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</si>
  <si>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</si>
  <si>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</si>
  <si>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</si>
  <si>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</si>
  <si>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</si>
  <si>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</si>
  <si>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</si>
  <si>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</si>
  <si>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</si>
  <si>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</si>
  <si>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</si>
  <si>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</si>
  <si>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</si>
  <si>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</si>
  <si>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</si>
  <si>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</si>
  <si>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</si>
  <si>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</si>
  <si>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</si>
  <si>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</si>
  <si>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</si>
  <si>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</si>
  <si>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</si>
  <si>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</si>
  <si>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</si>
  <si>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</si>
  <si>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</si>
  <si>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</si>
  <si>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</si>
  <si>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</si>
  <si>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</si>
  <si>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</si>
  <si>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</si>
  <si>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</si>
  <si>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</si>
  <si>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</si>
  <si>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</si>
  <si>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</si>
  <si>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</si>
  <si>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</si>
  <si>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</si>
  <si>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</si>
  <si>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</si>
  <si>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</si>
  <si>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</si>
  <si>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</si>
  <si>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</si>
  <si>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</si>
  <si>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</si>
  <si>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</si>
  <si>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</si>
  <si>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</si>
  <si>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</si>
  <si>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</si>
  <si>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</si>
  <si>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</si>
  <si>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</si>
  <si>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</si>
  <si>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</si>
  <si>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</si>
  <si>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</si>
  <si>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</si>
  <si>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</si>
  <si>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</si>
  <si>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</si>
  <si>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</si>
  <si>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</si>
  <si>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</si>
  <si>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</si>
  <si>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</si>
  <si>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</si>
  <si>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</si>
  <si>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</si>
  <si>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</si>
  <si>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</si>
  <si>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</si>
  <si>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</si>
  <si>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</si>
  <si>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</si>
  <si>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</si>
  <si>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</si>
  <si>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</si>
  <si>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</si>
  <si>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</si>
  <si>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</si>
  <si>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</si>
  <si>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</si>
  <si>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</si>
  <si>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</si>
  <si>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</si>
  <si>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</si>
  <si>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</si>
  <si>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</si>
  <si>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</si>
  <si>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</si>
  <si>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</si>
  <si>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</si>
  <si>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</si>
  <si>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</si>
  <si>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</si>
  <si>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</si>
  <si>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</si>
  <si>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</si>
  <si>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</si>
  <si>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</si>
  <si>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</si>
  <si>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</si>
  <si>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</si>
  <si>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</si>
  <si>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</si>
  <si>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</si>
  <si>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</si>
  <si>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</si>
  <si>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</si>
  <si>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</si>
  <si>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</si>
  <si>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</si>
  <si>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</si>
  <si>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</si>
  <si>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</si>
  <si>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</si>
  <si>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</si>
  <si>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</si>
  <si>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</si>
  <si>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</si>
  <si>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</si>
  <si>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</si>
  <si>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</si>
  <si>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</si>
  <si>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</si>
  <si>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</si>
  <si>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</si>
  <si>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</si>
  <si>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</si>
  <si>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</si>
  <si>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</si>
  <si>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</si>
  <si>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</si>
  <si>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</si>
  <si>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</si>
  <si>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</si>
  <si>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</si>
  <si>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</si>
  <si>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</si>
  <si>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</si>
  <si>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</si>
  <si>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</si>
  <si>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</si>
  <si>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</si>
  <si>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</si>
  <si>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</si>
  <si>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</si>
  <si>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</si>
  <si>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</si>
  <si>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</si>
  <si>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</si>
  <si>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</si>
  <si>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</si>
  <si>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</si>
  <si>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</si>
  <si>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</si>
  <si>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</si>
  <si>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</si>
  <si>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</si>
  <si>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</si>
  <si>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</si>
  <si>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</si>
  <si>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</si>
  <si>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</si>
  <si>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</si>
  <si>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</si>
  <si>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</si>
  <si>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</si>
  <si>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</si>
  <si>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</si>
  <si>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</si>
  <si>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</si>
  <si>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</si>
  <si>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</si>
  <si>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</si>
  <si>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</si>
  <si>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</si>
  <si>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</si>
  <si>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</si>
  <si>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</si>
  <si>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</si>
  <si>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</si>
  <si>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</si>
  <si>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</si>
  <si>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</si>
  <si>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</si>
  <si>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</si>
  <si>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</si>
  <si>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</si>
  <si>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</si>
  <si>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</si>
  <si>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</si>
  <si>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</si>
  <si>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</si>
  <si>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</si>
  <si>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</si>
  <si>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</si>
  <si>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</si>
  <si>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</si>
  <si>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</si>
  <si>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</si>
  <si>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</si>
  <si>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</si>
  <si>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</si>
  <si>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</si>
  <si>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</si>
  <si>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</si>
  <si>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</si>
  <si>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</si>
  <si>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</si>
  <si>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</si>
  <si>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</si>
  <si>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</si>
  <si>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</si>
  <si>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</si>
  <si>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</si>
  <si>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</si>
  <si>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</si>
  <si>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</si>
  <si>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</si>
  <si>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</si>
  <si>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</si>
  <si>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</si>
  <si>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</si>
  <si>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</si>
  <si>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</si>
  <si>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</si>
  <si>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</si>
  <si>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</si>
  <si>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</si>
  <si>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</si>
  <si>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</si>
  <si>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</si>
  <si>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</si>
  <si>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</si>
  <si>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</si>
  <si>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</si>
  <si>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</si>
  <si>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</si>
  <si>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</si>
  <si>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</si>
  <si>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</si>
  <si>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</si>
  <si>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</si>
  <si>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</si>
  <si>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</si>
  <si>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</si>
  <si>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</si>
  <si>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</si>
  <si>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</si>
  <si>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</si>
  <si>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</si>
  <si>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</si>
  <si>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</si>
  <si>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</si>
  <si>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</si>
  <si>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</si>
  <si>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</si>
  <si>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</si>
  <si>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</si>
  <si>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</si>
  <si>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</si>
  <si>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</si>
  <si>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</si>
  <si>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</si>
  <si>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</si>
  <si>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</si>
  <si>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</si>
  <si>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</si>
  <si>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</si>
  <si>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</si>
  <si>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</si>
  <si>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</si>
  <si>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</si>
  <si>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</si>
  <si>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</si>
  <si>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</si>
  <si>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</si>
  <si>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</si>
  <si>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</si>
  <si>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</si>
  <si>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</si>
  <si>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</si>
  <si>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</si>
  <si>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</si>
  <si>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</si>
  <si>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</si>
  <si>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</si>
  <si>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</si>
  <si>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</si>
  <si>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</si>
  <si>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</si>
  <si>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</si>
  <si>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</si>
  <si>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</si>
  <si>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</si>
  <si>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</si>
  <si>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</si>
  <si>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</si>
  <si>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</si>
  <si>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</si>
  <si>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</si>
  <si>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</si>
  <si>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</si>
  <si>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</si>
  <si>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</si>
  <si>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</si>
  <si>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</si>
  <si>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</si>
  <si>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</si>
  <si>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</si>
  <si>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</si>
  <si>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</si>
  <si>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</si>
  <si>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</si>
  <si>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</si>
  <si>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</si>
  <si>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</si>
  <si>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</si>
  <si>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</si>
  <si>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</si>
  <si>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</si>
  <si>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</si>
  <si>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</si>
  <si>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</si>
  <si>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</si>
  <si>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</si>
  <si>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</si>
  <si>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</si>
  <si>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</si>
  <si>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</si>
  <si>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</si>
  <si>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</si>
  <si>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</si>
  <si>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</si>
  <si>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</si>
  <si>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</si>
  <si>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</si>
  <si>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</si>
  <si>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</si>
  <si>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</si>
  <si>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</si>
  <si>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</si>
  <si>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</si>
  <si>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</si>
  <si>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</si>
  <si>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</si>
  <si>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</si>
  <si>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</si>
  <si>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</si>
  <si>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</si>
  <si>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</si>
  <si>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</si>
  <si>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</si>
  <si>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</si>
  <si>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</si>
  <si>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</si>
  <si>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</si>
  <si>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</si>
  <si>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</si>
  <si>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</si>
  <si>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</si>
  <si>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</si>
  <si>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</si>
  <si>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</si>
  <si>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</si>
  <si>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</si>
  <si>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</si>
  <si>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</si>
  <si>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</si>
  <si>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</si>
  <si>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</si>
  <si>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</si>
  <si>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</si>
  <si>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</si>
  <si>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</si>
  <si>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</si>
  <si>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</si>
  <si>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</si>
  <si>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</si>
  <si>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</si>
  <si>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</si>
  <si>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</si>
  <si>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</si>
  <si>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</si>
  <si>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</si>
  <si>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</si>
  <si>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</si>
  <si>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</si>
  <si>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</si>
  <si>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</si>
  <si>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</si>
  <si>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</si>
  <si>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</si>
  <si>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</si>
  <si>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</si>
  <si>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</si>
  <si>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</si>
  <si>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</si>
  <si>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</si>
  <si>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</si>
  <si>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</si>
  <si>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</si>
  <si>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</si>
  <si>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</si>
  <si>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</si>
  <si>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</si>
  <si>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</si>
  <si>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</si>
  <si>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</si>
  <si>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</si>
  <si>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</si>
  <si>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</si>
  <si>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</si>
  <si>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</si>
  <si>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</si>
  <si>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</si>
  <si>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</si>
  <si>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</si>
  <si>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</si>
  <si>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</si>
  <si>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</si>
  <si>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</si>
  <si>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</si>
  <si>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</si>
  <si>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</si>
  <si>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</si>
  <si>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</si>
  <si>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</si>
  <si>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</si>
  <si>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</si>
  <si>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</si>
  <si>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</si>
  <si>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</si>
  <si>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</si>
  <si>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</si>
  <si>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</si>
  <si>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</si>
  <si>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</si>
  <si>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</si>
  <si>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</si>
  <si>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</si>
  <si>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</si>
  <si>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</si>
  <si>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</si>
  <si>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</si>
  <si>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</si>
  <si>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</si>
  <si>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</si>
  <si>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</si>
  <si>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</si>
  <si>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</si>
  <si>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</si>
  <si>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</si>
  <si>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</si>
  <si>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</si>
  <si>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</si>
  <si>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</si>
  <si>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</si>
  <si>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</si>
  <si>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</si>
  <si>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</si>
  <si>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</si>
  <si>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</si>
  <si>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</si>
  <si>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</si>
  <si>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</si>
  <si>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</si>
  <si>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</si>
  <si>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</si>
  <si>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</si>
  <si>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</si>
  <si>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</si>
  <si>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</si>
  <si>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</si>
  <si>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</si>
  <si>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</si>
  <si>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</si>
  <si>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</si>
  <si>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</si>
  <si>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</si>
  <si>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</si>
  <si>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</si>
  <si>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</si>
  <si>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</si>
  <si>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</si>
  <si>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</si>
  <si>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</si>
  <si>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</si>
  <si>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</si>
  <si>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</si>
  <si>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</si>
  <si>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</si>
  <si>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</si>
  <si>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</si>
  <si>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</si>
  <si>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</si>
  <si>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</si>
  <si>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</si>
  <si>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</si>
  <si>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</si>
  <si>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</si>
  <si>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</si>
  <si>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</si>
  <si>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</si>
  <si>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</si>
  <si>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</si>
  <si>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</si>
  <si>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</si>
  <si>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</si>
  <si>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</si>
  <si>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</si>
  <si>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</si>
  <si>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</si>
  <si>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</si>
  <si>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</si>
  <si>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</si>
  <si>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</si>
  <si>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</si>
  <si>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</si>
  <si>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</si>
  <si>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</si>
  <si>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</si>
  <si>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</si>
  <si>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</si>
  <si>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</si>
  <si>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</si>
  <si>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</si>
  <si>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</si>
  <si>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</si>
  <si>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</si>
  <si>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</si>
  <si>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</si>
  <si>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</si>
  <si>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</si>
  <si>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</si>
  <si>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</si>
  <si>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</si>
  <si>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</si>
  <si>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</si>
  <si>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</si>
  <si>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</si>
  <si>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</si>
  <si>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</si>
  <si>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</si>
  <si>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</si>
  <si>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</si>
  <si>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</si>
  <si>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</si>
  <si>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</si>
  <si>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</si>
  <si>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</si>
  <si>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</si>
  <si>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</si>
  <si>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</si>
  <si>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</si>
  <si>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</si>
  <si>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</si>
  <si>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</si>
  <si>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</si>
  <si>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</si>
  <si>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</si>
  <si>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</si>
  <si>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</si>
  <si>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</si>
  <si>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</si>
  <si>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</si>
  <si>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</si>
  <si>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</si>
  <si>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</si>
  <si>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</si>
  <si>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</si>
  <si>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</si>
  <si>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</si>
  <si>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</si>
  <si>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</si>
  <si>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</si>
  <si>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</si>
  <si>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</si>
  <si>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</si>
  <si>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</si>
  <si>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</si>
  <si>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</si>
  <si>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</si>
  <si>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</si>
  <si>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</si>
  <si>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</si>
  <si>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</si>
  <si>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</si>
  <si>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</si>
  <si>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</si>
  <si>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</si>
  <si>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</si>
  <si>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</si>
  <si>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</si>
  <si>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</si>
  <si>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</si>
  <si>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</si>
  <si>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</si>
  <si>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</si>
  <si>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</si>
  <si>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</si>
  <si>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</si>
  <si>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</si>
  <si>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</si>
  <si>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</si>
  <si>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</si>
  <si>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</si>
  <si>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</si>
  <si>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</si>
  <si>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</si>
  <si>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</si>
  <si>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</si>
  <si>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</si>
  <si>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</si>
  <si>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</si>
  <si>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</si>
  <si>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</si>
  <si>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</si>
  <si>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</si>
  <si>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</si>
  <si>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</si>
  <si>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</si>
  <si>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</si>
  <si>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</si>
  <si>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</si>
  <si>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</si>
  <si>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</si>
  <si>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</si>
  <si>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</si>
  <si>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</si>
  <si>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</si>
  <si>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</si>
  <si>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</si>
  <si>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</si>
  <si>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</si>
  <si>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</si>
  <si>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</si>
  <si>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</si>
  <si>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</si>
  <si>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</si>
  <si>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</si>
  <si>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</si>
  <si>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</si>
  <si>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</si>
  <si>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</si>
  <si>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</si>
  <si>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</si>
  <si>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</si>
  <si>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</si>
  <si>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</si>
  <si>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</si>
  <si>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</si>
  <si>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</si>
  <si>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</si>
  <si>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</si>
  <si>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</si>
  <si>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</si>
  <si>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</si>
  <si>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</si>
  <si>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</si>
  <si>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</si>
  <si>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</si>
  <si>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</si>
  <si>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</si>
  <si>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</si>
  <si>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</si>
  <si>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</si>
  <si>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</si>
  <si>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</si>
  <si>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</si>
  <si>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</si>
  <si>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</si>
  <si>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</si>
  <si>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</si>
  <si>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</si>
  <si>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</si>
  <si>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</si>
  <si>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</si>
  <si>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</si>
  <si>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</si>
  <si>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</si>
  <si>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</si>
  <si>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</si>
  <si>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</si>
  <si>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</si>
  <si>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</si>
  <si>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</si>
  <si>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</si>
  <si>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</si>
  <si>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</si>
  <si>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</si>
  <si>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</si>
  <si>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</si>
  <si>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</si>
  <si>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</si>
  <si>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</si>
  <si>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</si>
  <si>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</si>
  <si>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</si>
  <si>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</si>
  <si>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</si>
  <si>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</si>
  <si>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</si>
  <si>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</si>
  <si>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</si>
  <si>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</si>
  <si>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</si>
  <si>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</si>
  <si>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</si>
  <si>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</si>
  <si>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</si>
  <si>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</si>
  <si>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</si>
  <si>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</si>
  <si>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</si>
  <si>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</si>
  <si>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</si>
  <si>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</si>
  <si>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</si>
  <si>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</si>
  <si>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</si>
  <si>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</si>
  <si>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</si>
  <si>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</si>
  <si>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</si>
  <si>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</si>
  <si>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</si>
  <si>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</si>
  <si>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</si>
  <si>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</si>
  <si>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</si>
  <si>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</si>
  <si>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</si>
  <si>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</si>
  <si>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</si>
  <si>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</si>
  <si>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</si>
  <si>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</si>
  <si>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</si>
  <si>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</si>
  <si>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</si>
  <si>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</si>
  <si>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</si>
  <si>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</si>
  <si>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</si>
  <si>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</si>
  <si>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</si>
  <si>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</si>
  <si>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</si>
  <si>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</si>
  <si>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</si>
  <si>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</si>
  <si>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</si>
  <si>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</si>
  <si>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</si>
  <si>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</si>
  <si>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</si>
  <si>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</si>
  <si>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</si>
  <si>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</si>
  <si>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</si>
  <si>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</si>
  <si>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</si>
  <si>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</si>
  <si>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</si>
  <si>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</si>
  <si>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</si>
  <si>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</si>
  <si>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</si>
  <si>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</si>
  <si>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</si>
  <si>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</si>
  <si>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</si>
  <si>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</si>
  <si>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</si>
  <si>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</si>
  <si>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</si>
  <si>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</si>
  <si>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</si>
  <si>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</si>
  <si>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</si>
  <si>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</si>
  <si>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</si>
  <si>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</si>
  <si>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</si>
  <si>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</si>
  <si>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</si>
  <si>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</si>
  <si>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</si>
  <si>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</si>
  <si>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</si>
  <si>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</si>
  <si>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</si>
  <si>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</si>
  <si>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</si>
  <si>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</si>
  <si>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</si>
  <si>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</si>
  <si>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</si>
  <si>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</si>
  <si>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</si>
  <si>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</si>
  <si>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</si>
  <si>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</si>
  <si>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</si>
  <si>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</si>
  <si>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</si>
  <si>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</si>
  <si>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</si>
  <si>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</si>
  <si>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</si>
  <si>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</si>
  <si>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</si>
  <si>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</si>
  <si>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</si>
  <si>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</si>
  <si>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</si>
  <si>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</si>
  <si>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</si>
  <si>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</si>
  <si>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</si>
  <si>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</si>
  <si>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</si>
  <si>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</si>
  <si>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</si>
  <si>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</si>
  <si>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</si>
  <si>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</si>
  <si>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</si>
  <si>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</si>
  <si>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</si>
  <si>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</si>
  <si>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</si>
  <si>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</si>
  <si>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</si>
  <si>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</si>
  <si>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</si>
  <si>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</si>
  <si>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</si>
  <si>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</si>
  <si>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</si>
  <si>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</si>
  <si>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</si>
  <si>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</si>
  <si>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</si>
  <si>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</si>
  <si>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</si>
  <si>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</si>
  <si>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</si>
  <si>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</si>
  <si>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</si>
  <si>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</si>
  <si>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</si>
  <si>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</si>
  <si>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</si>
  <si>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</si>
  <si>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</si>
  <si>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</si>
  <si>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</si>
  <si>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</si>
  <si>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</si>
  <si>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</si>
  <si>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</si>
  <si>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</si>
  <si>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</si>
  <si>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</si>
  <si>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</si>
  <si>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</si>
  <si>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</si>
  <si>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</si>
  <si>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</si>
  <si>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</si>
  <si>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</si>
  <si>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</si>
  <si>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</si>
  <si>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</si>
  <si>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</si>
  <si>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</si>
  <si>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</si>
  <si>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</si>
  <si>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</si>
  <si>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</si>
  <si>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</si>
  <si>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</si>
  <si>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</si>
  <si>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</si>
  <si>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</si>
  <si>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</si>
  <si>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</si>
  <si>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</si>
  <si>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</si>
  <si>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</si>
  <si>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</si>
  <si>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</si>
  <si>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</si>
  <si>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</si>
  <si>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</si>
  <si>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</si>
  <si>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</si>
  <si>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</si>
  <si>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</si>
  <si>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</si>
  <si>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</si>
  <si>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</si>
  <si>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</si>
  <si>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</si>
  <si>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</si>
  <si>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</si>
  <si>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</si>
  <si>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</si>
  <si>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</si>
  <si>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</si>
  <si>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</si>
  <si>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</si>
  <si>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</si>
  <si>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</si>
  <si>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</si>
  <si>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</si>
  <si>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</si>
  <si>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</si>
  <si>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</si>
  <si>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</si>
  <si>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</si>
  <si>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</si>
  <si>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</si>
  <si>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</si>
  <si>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</si>
  <si>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</si>
  <si>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</si>
  <si>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</si>
  <si>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</si>
  <si>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</si>
  <si>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</si>
  <si>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</si>
  <si>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</si>
  <si>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</si>
  <si>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</si>
  <si>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</si>
  <si>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</si>
  <si>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</si>
  <si>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</si>
  <si>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</si>
  <si>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</si>
  <si>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</si>
  <si>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</si>
  <si>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</si>
  <si>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</si>
  <si>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</si>
  <si>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</si>
  <si>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</si>
  <si>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</si>
  <si>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</si>
  <si>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</si>
  <si>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</si>
  <si>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</si>
  <si>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</si>
  <si>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</si>
  <si>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</si>
  <si>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</si>
  <si>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</si>
  <si>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</si>
  <si>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</si>
  <si>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</si>
  <si>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</si>
  <si>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</si>
  <si>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</si>
  <si>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</si>
  <si>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</si>
  <si>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</si>
  <si>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</si>
  <si>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</si>
  <si>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</si>
  <si>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</si>
  <si>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</si>
  <si>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</si>
  <si>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</si>
  <si>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</si>
  <si>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</si>
  <si>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</si>
  <si>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</si>
  <si>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</si>
  <si>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</si>
  <si>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</si>
  <si>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</si>
  <si>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</si>
  <si>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</si>
  <si>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</si>
  <si>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</si>
  <si>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</si>
  <si>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</si>
  <si>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</si>
  <si>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</si>
  <si>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</si>
  <si>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</si>
  <si>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</si>
  <si>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</si>
  <si>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</si>
  <si>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</si>
  <si>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</si>
  <si>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</si>
  <si>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</si>
  <si>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</si>
  <si>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</si>
  <si>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</si>
  <si>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</si>
  <si>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</si>
  <si>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</si>
  <si>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</si>
  <si>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</si>
  <si>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</si>
  <si>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</si>
  <si>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</si>
  <si>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</si>
  <si>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</si>
  <si>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</si>
  <si>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</si>
  <si>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</si>
  <si>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</si>
  <si>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</si>
  <si>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</si>
  <si>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</si>
  <si>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</si>
  <si>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</si>
  <si>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</si>
  <si>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</si>
  <si>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</si>
  <si>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</si>
  <si>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</si>
  <si>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</si>
  <si>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</si>
  <si>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</si>
  <si>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</si>
  <si>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</si>
  <si>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</si>
  <si>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</si>
  <si>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</si>
  <si>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</si>
  <si>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</si>
  <si>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</si>
  <si>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</si>
  <si>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</si>
  <si>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</si>
  <si>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</si>
  <si>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</si>
  <si>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</si>
  <si>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</si>
  <si>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</si>
  <si>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</si>
  <si>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</si>
  <si>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</si>
  <si>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</si>
  <si>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</si>
  <si>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</si>
  <si>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</si>
  <si>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</si>
  <si>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</si>
  <si>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</si>
  <si>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</si>
  <si>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</si>
  <si>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</si>
  <si>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</si>
  <si>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</si>
  <si>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</si>
  <si>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</si>
  <si>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</si>
  <si>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</si>
  <si>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</si>
  <si>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</si>
  <si>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</si>
  <si>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</si>
  <si>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</si>
  <si>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</si>
  <si>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</si>
  <si>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</si>
  <si>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</si>
  <si>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</si>
  <si>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</si>
  <si>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</si>
  <si>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</si>
  <si>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</si>
  <si>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</si>
  <si>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</si>
  <si>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</si>
  <si>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</si>
  <si>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</si>
  <si>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</si>
  <si>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</si>
  <si>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</si>
  <si>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</si>
  <si>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</si>
  <si>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</si>
  <si>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</si>
  <si>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</si>
  <si>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</si>
  <si>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</si>
  <si>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</si>
  <si>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</si>
  <si>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</si>
  <si>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</si>
  <si>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</si>
  <si>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</si>
  <si>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</si>
  <si>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</si>
  <si>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</si>
  <si>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</si>
  <si>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</si>
  <si>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</si>
  <si>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</si>
  <si>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</si>
  <si>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</si>
  <si>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</si>
  <si>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</si>
  <si>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</si>
  <si>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</si>
  <si>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</si>
  <si>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</si>
  <si>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</si>
  <si>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</si>
  <si>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</si>
  <si>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</si>
  <si>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</si>
  <si>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</si>
  <si>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</si>
  <si>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</si>
  <si>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</si>
  <si>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</si>
  <si>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</si>
  <si>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</si>
  <si>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</si>
  <si>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</si>
  <si>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</si>
  <si>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</si>
  <si>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</si>
  <si>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</si>
  <si>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</si>
  <si>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</si>
  <si>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</si>
  <si>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</si>
  <si>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</si>
  <si>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</si>
  <si>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</si>
  <si>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</si>
  <si>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</si>
  <si>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</si>
  <si>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</si>
  <si>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</si>
  <si>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</si>
  <si>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</si>
  <si>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</si>
  <si>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</si>
  <si>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</si>
  <si>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</si>
  <si>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</si>
  <si>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</si>
  <si>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</si>
  <si>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</si>
  <si>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</si>
  <si>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</si>
  <si>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</si>
  <si>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</si>
  <si>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</si>
  <si>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</si>
  <si>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</si>
  <si>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</si>
  <si>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</si>
  <si>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</si>
  <si>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</si>
  <si>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</si>
  <si>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</si>
  <si>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</si>
  <si>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</si>
  <si>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</si>
  <si>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</si>
  <si>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</si>
  <si>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</si>
  <si>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</si>
  <si>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</si>
  <si>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</si>
  <si>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</si>
  <si>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</si>
  <si>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</si>
  <si>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</si>
  <si>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</si>
  <si>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</si>
  <si>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</si>
  <si>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</si>
  <si>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</si>
  <si>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</si>
  <si>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</si>
  <si>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</si>
  <si>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</si>
  <si>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</si>
  <si>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</si>
  <si>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</si>
  <si>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</si>
  <si>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</si>
  <si>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</si>
  <si>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</si>
  <si>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</si>
  <si>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</si>
  <si>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</si>
  <si>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</si>
  <si>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</si>
  <si>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</si>
  <si>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</si>
  <si>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</si>
  <si>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</si>
  <si>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</si>
  <si>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</si>
  <si>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</si>
  <si>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</si>
  <si>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</si>
  <si>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</si>
  <si>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</si>
  <si>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</si>
  <si>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</si>
  <si>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</si>
  <si>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</si>
  <si>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</si>
  <si>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</si>
  <si>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</si>
  <si>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</si>
  <si>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</si>
  <si>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</si>
  <si>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</si>
  <si>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</si>
  <si>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</si>
  <si>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</si>
  <si>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</si>
  <si>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</si>
  <si>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</si>
  <si>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</si>
  <si>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</si>
  <si>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</si>
  <si>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</si>
  <si>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</si>
  <si>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</si>
  <si>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</si>
  <si>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</si>
  <si>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</si>
  <si>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</si>
  <si>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</si>
  <si>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</si>
  <si>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</si>
  <si>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</si>
  <si>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</si>
  <si>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</si>
  <si>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</si>
  <si>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</si>
  <si>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</si>
  <si>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</si>
  <si>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</si>
  <si>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</si>
  <si>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</si>
  <si>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</si>
  <si>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</si>
  <si>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</si>
  <si>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</si>
  <si>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</si>
  <si>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</si>
  <si>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</si>
  <si>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</si>
  <si>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</si>
  <si>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</si>
  <si>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</si>
  <si>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</si>
  <si>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</si>
  <si>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</si>
  <si>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</si>
  <si>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</si>
  <si>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</si>
  <si>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</si>
  <si>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</si>
  <si>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</si>
  <si>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</si>
  <si>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</si>
  <si>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</si>
  <si>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</si>
  <si>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</si>
  <si>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</si>
  <si>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</si>
  <si>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</si>
  <si>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</si>
  <si>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</si>
  <si>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</si>
  <si>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</si>
  <si>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</si>
  <si>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</si>
  <si>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</si>
  <si>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</si>
  <si>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</si>
  <si>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</si>
  <si>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</si>
  <si>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</si>
  <si>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</si>
  <si>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</si>
  <si>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</si>
  <si>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</si>
  <si>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</si>
  <si>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</si>
  <si>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</si>
  <si>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</si>
  <si>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</si>
  <si>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</si>
  <si>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</si>
  <si>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</si>
  <si>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</si>
  <si>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</si>
  <si>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</si>
  <si>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</si>
  <si>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</si>
  <si>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</si>
  <si>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</si>
  <si>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</si>
  <si>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</si>
  <si>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</si>
  <si>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</si>
  <si>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</si>
  <si>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</si>
  <si>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</si>
  <si>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</si>
  <si>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</si>
  <si>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</si>
  <si>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</si>
  <si>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</si>
  <si>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</si>
  <si>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</si>
  <si>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</si>
  <si>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</si>
  <si>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</si>
  <si>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</si>
  <si>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</si>
  <si>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</si>
  <si>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</si>
  <si>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</si>
  <si>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</si>
  <si>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</si>
  <si>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</si>
  <si>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</si>
  <si>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</si>
  <si>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</si>
  <si>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</si>
  <si>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</si>
  <si>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</si>
  <si>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</si>
  <si>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</si>
  <si>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</si>
  <si>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</si>
  <si>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</si>
  <si>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</si>
  <si>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</si>
  <si>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</si>
  <si>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</si>
  <si>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</si>
  <si>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</si>
  <si>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</si>
  <si>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</si>
  <si>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</si>
  <si>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</si>
  <si>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</si>
  <si>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</si>
  <si>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</si>
  <si>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</si>
  <si>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</si>
  <si>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</si>
  <si>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</si>
  <si>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</si>
  <si>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</si>
  <si>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</si>
  <si>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</si>
  <si>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</si>
  <si>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</si>
  <si>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</si>
  <si>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</si>
  <si>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</si>
  <si>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</si>
  <si>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</si>
  <si>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</si>
  <si>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</si>
  <si>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</si>
  <si>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</si>
  <si>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</si>
  <si>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</si>
  <si>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</si>
  <si>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</si>
  <si>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</si>
  <si>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</si>
  <si>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</si>
  <si>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</si>
  <si>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</si>
  <si>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</si>
  <si>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</si>
  <si>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</si>
  <si>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</si>
  <si>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</si>
  <si>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</si>
  <si>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</si>
  <si>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</si>
  <si>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</si>
  <si>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</si>
  <si>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</si>
  <si>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</si>
  <si>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</si>
  <si>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</si>
  <si>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</si>
  <si>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</si>
  <si>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</si>
  <si>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</si>
  <si>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</si>
  <si>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</si>
  <si>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</si>
  <si>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</si>
  <si>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</si>
  <si>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</si>
  <si>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</si>
  <si>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</si>
  <si>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</si>
  <si>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</si>
  <si>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</si>
  <si>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</si>
  <si>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</si>
  <si>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</si>
  <si>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</si>
  <si>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</si>
  <si>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</si>
  <si>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</si>
  <si>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</si>
  <si>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</si>
  <si>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</si>
  <si>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</si>
  <si>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</si>
  <si>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</si>
  <si>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</si>
  <si>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</si>
  <si>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</si>
  <si>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</si>
  <si>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</si>
  <si>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</si>
  <si>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</si>
  <si>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</si>
  <si>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</si>
  <si>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</si>
  <si>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</si>
  <si>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</si>
  <si>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</si>
  <si>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</si>
  <si>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</si>
  <si>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</si>
  <si>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</si>
  <si>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</si>
  <si>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</si>
  <si>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</si>
  <si>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</si>
  <si>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</si>
  <si>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</si>
  <si>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</si>
  <si>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</si>
  <si>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</si>
  <si>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</si>
  <si>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</si>
  <si>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</si>
  <si>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</si>
  <si>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</si>
  <si>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</si>
  <si>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</si>
  <si>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</si>
  <si>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</si>
  <si>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</si>
  <si>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</si>
  <si>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</si>
  <si>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</si>
  <si>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</si>
  <si>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</si>
  <si>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</si>
  <si>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</si>
  <si>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</si>
  <si>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</si>
  <si>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</si>
  <si>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</si>
  <si>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</si>
  <si>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</si>
  <si>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</si>
  <si>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</si>
  <si>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</si>
  <si>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</si>
  <si>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</si>
  <si>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</si>
  <si>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</si>
  <si>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</si>
  <si>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</si>
  <si>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</si>
  <si>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</si>
  <si>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</si>
  <si>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</si>
  <si>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</si>
  <si>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</si>
  <si>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</si>
  <si>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</si>
  <si>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</si>
  <si>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</si>
  <si>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</si>
  <si>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</si>
  <si>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</si>
  <si>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</si>
  <si>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</si>
  <si>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</si>
  <si>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</si>
  <si>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</si>
  <si>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</si>
  <si>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</si>
  <si>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</si>
  <si>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</si>
  <si>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</si>
  <si>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</si>
  <si>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</si>
  <si>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</si>
  <si>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</si>
  <si>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</si>
  <si>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</si>
  <si>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</si>
  <si>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</si>
  <si>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</si>
  <si>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</si>
  <si>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</si>
  <si>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</si>
  <si>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</si>
  <si>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</si>
  <si>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</si>
  <si>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</si>
  <si>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</si>
  <si>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</si>
  <si>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</si>
  <si>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</si>
  <si>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</si>
  <si>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</si>
  <si>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</si>
  <si>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</si>
  <si>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</si>
  <si>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</si>
  <si>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</si>
  <si>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</si>
  <si>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</si>
  <si>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</si>
  <si>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</si>
  <si>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</si>
  <si>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</si>
  <si>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</si>
  <si>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</si>
  <si>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</si>
  <si>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</si>
  <si>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</si>
  <si>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</si>
  <si>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</si>
  <si>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</si>
  <si>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</si>
  <si>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</si>
  <si>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</si>
  <si>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</si>
  <si>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</si>
  <si>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</si>
  <si>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</si>
  <si>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</si>
  <si>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</si>
  <si>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</si>
  <si>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</si>
  <si>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</si>
  <si>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</si>
  <si>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</si>
  <si>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</si>
  <si>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</si>
  <si>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</si>
  <si>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</si>
  <si>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</si>
  <si>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</si>
  <si>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</si>
  <si>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</si>
  <si>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</si>
  <si>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</si>
  <si>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</si>
  <si>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</si>
  <si>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</si>
  <si>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</si>
  <si>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</si>
  <si>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</si>
  <si>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</si>
  <si>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</si>
  <si>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</si>
  <si>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</si>
  <si>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</si>
  <si>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</si>
  <si>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</si>
  <si>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</si>
  <si>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</si>
  <si>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</si>
  <si>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</si>
  <si>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</si>
  <si>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</si>
  <si>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</si>
  <si>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</si>
  <si>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</si>
  <si>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</si>
  <si>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</si>
  <si>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</si>
  <si>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</si>
  <si>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</si>
  <si>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</si>
  <si>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</si>
  <si>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</si>
  <si>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</si>
  <si>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</si>
  <si>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</si>
  <si>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</si>
  <si>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</si>
  <si>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</si>
  <si>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</si>
  <si>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</si>
  <si>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</si>
  <si>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</si>
  <si>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</si>
  <si>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</si>
  <si>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</si>
  <si>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</si>
  <si>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</si>
  <si>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</si>
  <si>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</si>
  <si>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</si>
  <si>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</si>
  <si>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</si>
  <si>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</si>
  <si>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</si>
  <si>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</si>
  <si>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</si>
  <si>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</si>
  <si>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</si>
  <si>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</si>
  <si>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</si>
  <si>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</si>
  <si>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</si>
  <si>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</si>
  <si>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</si>
  <si>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</si>
  <si>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</si>
  <si>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</si>
  <si>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</si>
  <si>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</si>
  <si>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</si>
  <si>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</si>
  <si>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</si>
  <si>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</si>
  <si>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</si>
  <si>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</si>
  <si>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</si>
  <si>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</si>
  <si>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</si>
  <si>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</si>
  <si>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</si>
  <si>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</si>
  <si>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</si>
  <si>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</si>
  <si>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</si>
  <si>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</si>
  <si>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</si>
  <si>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</si>
  <si>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</si>
  <si>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</si>
  <si>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</si>
  <si>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</si>
  <si>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</si>
  <si>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</si>
  <si>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</si>
  <si>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</si>
  <si>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</si>
  <si>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</si>
  <si>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</si>
  <si>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</si>
  <si>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</si>
  <si>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</si>
  <si>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</si>
  <si>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</si>
  <si>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</si>
  <si>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</si>
  <si>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</si>
  <si>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</si>
  <si>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</si>
  <si>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</si>
  <si>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</si>
  <si>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</si>
  <si>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</si>
  <si>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</si>
  <si>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</si>
  <si>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</si>
  <si>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</si>
  <si>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</si>
  <si>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</si>
  <si>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</si>
  <si>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</si>
  <si>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</si>
  <si>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</si>
  <si>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</si>
  <si>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</si>
  <si>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</si>
  <si>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</si>
  <si>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</si>
  <si>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</si>
  <si>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</si>
  <si>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</si>
  <si>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</si>
  <si>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</si>
  <si>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</si>
  <si>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</si>
  <si>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</si>
  <si>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</si>
  <si>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</si>
  <si>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</si>
  <si>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</si>
  <si>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</si>
  <si>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</si>
  <si>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</si>
  <si>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</si>
  <si>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</si>
  <si>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</si>
  <si>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</si>
  <si>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</si>
  <si>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</si>
  <si>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</si>
  <si>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</si>
  <si>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</si>
  <si>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</si>
  <si>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</si>
  <si>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</si>
  <si>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</si>
  <si>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</si>
  <si>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</si>
  <si>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</si>
  <si>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</si>
  <si>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</si>
  <si>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</si>
  <si>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</si>
  <si>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</si>
  <si>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</si>
  <si>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</si>
  <si>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</si>
  <si>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</si>
  <si>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</si>
  <si>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</si>
  <si>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</si>
  <si>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</si>
  <si>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</si>
  <si>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</si>
  <si>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</si>
  <si>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</si>
  <si>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</si>
  <si>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</si>
  <si>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</si>
  <si>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</si>
  <si>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</si>
  <si>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</si>
  <si>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</si>
  <si>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</si>
  <si>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</si>
  <si>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</si>
  <si>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</si>
  <si>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</si>
  <si>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</si>
  <si>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</si>
  <si>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</si>
  <si>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</si>
  <si>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</si>
  <si>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</si>
  <si>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</si>
  <si>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</si>
  <si>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</si>
  <si>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</si>
  <si>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</si>
  <si>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</si>
  <si>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</si>
  <si>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</si>
  <si>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</si>
  <si>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</si>
  <si>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</si>
  <si>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</si>
  <si>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</si>
  <si>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</si>
  <si>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</si>
  <si>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</si>
  <si>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</si>
  <si>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</si>
  <si>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</si>
  <si>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</si>
  <si>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</si>
  <si>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</si>
  <si>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</si>
  <si>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</si>
  <si>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</si>
  <si>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</si>
  <si>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</si>
  <si>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</si>
  <si>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</si>
  <si>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</si>
  <si>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</si>
  <si>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</si>
  <si>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</si>
  <si>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</si>
  <si>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</si>
  <si>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</si>
  <si>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</si>
  <si>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</si>
  <si>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</si>
  <si>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</si>
  <si>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</si>
  <si>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</si>
  <si>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</si>
  <si>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</si>
  <si>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</si>
  <si>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</si>
  <si>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</si>
  <si>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</si>
  <si>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</si>
  <si>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</si>
  <si>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</si>
  <si>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</si>
  <si>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</si>
  <si>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</si>
  <si>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</si>
  <si>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</si>
  <si>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</si>
  <si>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</si>
  <si>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</si>
  <si>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</si>
  <si>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</si>
  <si>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</si>
  <si>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</si>
  <si>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</si>
  <si>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</si>
  <si>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</si>
  <si>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</si>
  <si>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</si>
  <si>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</si>
  <si>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</si>
  <si>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</si>
  <si>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</si>
  <si>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</si>
  <si>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</si>
  <si>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</si>
  <si>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</si>
  <si>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</si>
  <si>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</si>
  <si>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</si>
  <si>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</si>
  <si>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</si>
  <si>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</si>
  <si>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</si>
  <si>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</si>
  <si>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</si>
  <si>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</si>
  <si>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</si>
  <si>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</si>
  <si>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</si>
  <si>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</si>
  <si>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</si>
  <si>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</si>
  <si>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</si>
  <si>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</si>
  <si>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</si>
  <si>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</si>
  <si>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</si>
  <si>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</si>
  <si>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</si>
  <si>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</si>
  <si>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</si>
  <si>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</si>
  <si>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</si>
  <si>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</si>
  <si>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</si>
  <si>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</si>
  <si>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</si>
  <si>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</si>
  <si>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</si>
  <si>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</si>
  <si>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</si>
  <si>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</si>
  <si>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</si>
  <si>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</si>
  <si>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</si>
  <si>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</si>
  <si>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</si>
  <si>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</si>
  <si>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</si>
  <si>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</si>
  <si>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</si>
  <si>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</si>
  <si>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</si>
  <si>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</si>
  <si>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</si>
  <si>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</si>
  <si>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</si>
  <si>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</si>
  <si>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</si>
  <si>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</si>
  <si>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</si>
  <si>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</si>
  <si>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</si>
  <si>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</si>
  <si>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</si>
  <si>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</si>
  <si>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</si>
  <si>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</si>
  <si>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</si>
  <si>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</si>
  <si>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</si>
  <si>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</si>
  <si>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</si>
  <si>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</si>
  <si>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</si>
  <si>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</si>
  <si>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</si>
  <si>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</si>
  <si>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</si>
  <si>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</si>
  <si>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</si>
  <si>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</si>
  <si>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</si>
  <si>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</si>
  <si>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</si>
  <si>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</si>
  <si>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</si>
  <si>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</si>
  <si>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</si>
  <si>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</si>
  <si>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</si>
  <si>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</si>
  <si>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</si>
  <si>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</si>
  <si>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</si>
  <si>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</si>
  <si>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</si>
  <si>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</si>
  <si>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</si>
  <si>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</si>
  <si>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</si>
  <si>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</si>
  <si>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</si>
  <si>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</si>
  <si>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</si>
  <si>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</si>
  <si>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</si>
  <si>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</si>
  <si>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</si>
  <si>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</si>
  <si>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</si>
  <si>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</si>
  <si>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</si>
  <si>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</si>
  <si>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</si>
  <si>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</si>
  <si>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</si>
  <si>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</si>
  <si>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</si>
  <si>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</si>
  <si>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</si>
  <si>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</si>
  <si>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</si>
  <si>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</si>
  <si>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</si>
  <si>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</si>
  <si>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</si>
  <si>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</si>
  <si>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</si>
  <si>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</si>
  <si>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</si>
  <si>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</si>
  <si>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</si>
  <si>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</si>
  <si>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</si>
  <si>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</si>
  <si>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</si>
  <si>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</si>
  <si>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</si>
  <si>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</si>
  <si>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</si>
  <si>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</si>
  <si>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</si>
  <si>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</si>
  <si>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</si>
  <si>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</si>
  <si>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</si>
  <si>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</si>
  <si>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</si>
  <si>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</si>
  <si>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</si>
  <si>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</si>
  <si>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</si>
  <si>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</si>
  <si>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</si>
  <si>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</si>
  <si>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</si>
  <si>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</si>
  <si>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</si>
  <si>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</si>
  <si>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</si>
  <si>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</si>
  <si>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</si>
  <si>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</si>
  <si>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</si>
  <si>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</si>
  <si>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</si>
  <si>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</si>
  <si>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</si>
  <si>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</si>
  <si>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</si>
  <si>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</si>
  <si>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</si>
  <si>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</si>
  <si>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</si>
  <si>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</si>
  <si>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</si>
  <si>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</si>
  <si>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</si>
  <si>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</si>
  <si>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</si>
  <si>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</si>
  <si>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</si>
  <si>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</si>
  <si>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</si>
  <si>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</si>
  <si>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</si>
  <si>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</si>
  <si>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</si>
  <si>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</si>
  <si>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</si>
  <si>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</si>
  <si>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</si>
  <si>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</si>
  <si>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</si>
  <si>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</si>
  <si>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</si>
  <si>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</si>
  <si>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</si>
  <si>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</si>
  <si>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</si>
  <si>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</si>
  <si>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</si>
  <si>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</si>
  <si>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</si>
  <si>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</si>
  <si>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</si>
  <si>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</si>
  <si>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</si>
  <si>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</si>
  <si>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</si>
  <si>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</si>
  <si>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</si>
  <si>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</si>
  <si>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</si>
  <si>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</si>
  <si>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</si>
  <si>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</si>
  <si>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</si>
  <si>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</si>
  <si>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</si>
  <si>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</si>
  <si>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</si>
  <si>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</si>
  <si>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</si>
  <si>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</si>
  <si>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</si>
  <si>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</si>
  <si>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</si>
  <si>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</si>
  <si>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</si>
  <si>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</si>
  <si>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</si>
  <si>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</si>
  <si>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</si>
  <si>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</si>
  <si>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</si>
  <si>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</si>
  <si>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</si>
  <si>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</si>
  <si>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</si>
  <si>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</si>
  <si>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</si>
  <si>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</si>
  <si>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</si>
  <si>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</si>
  <si>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</si>
  <si>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</si>
  <si>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</si>
  <si>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</si>
  <si>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</si>
  <si>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</si>
  <si>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</si>
  <si>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</si>
  <si>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</si>
  <si>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</si>
  <si>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</si>
  <si>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</si>
  <si>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</si>
  <si>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</si>
  <si>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</si>
  <si>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</si>
  <si>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</si>
  <si>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</si>
  <si>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</si>
  <si>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</si>
  <si>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</si>
  <si>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</si>
  <si>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</si>
  <si>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</si>
  <si>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</si>
  <si>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</si>
  <si>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</si>
  <si>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</si>
  <si>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</si>
  <si>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</si>
  <si>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</si>
  <si>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</si>
  <si>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</si>
  <si>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</si>
  <si>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</si>
  <si>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</si>
  <si>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</si>
  <si>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</si>
  <si>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</si>
  <si>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</si>
  <si>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</si>
  <si>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</si>
  <si>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</si>
  <si>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</si>
  <si>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</si>
  <si>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</si>
  <si>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</si>
  <si>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</si>
  <si>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</si>
  <si>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</si>
  <si>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</si>
  <si>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</si>
  <si>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</si>
  <si>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</si>
  <si>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</si>
  <si>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</si>
  <si>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</si>
  <si>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</si>
  <si>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</si>
  <si>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</si>
  <si>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</si>
  <si>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</si>
  <si>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</si>
  <si>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</si>
  <si>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</si>
  <si>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</si>
  <si>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</si>
  <si>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</si>
  <si>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</si>
  <si>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</si>
  <si>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</si>
  <si>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</si>
  <si>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</si>
  <si>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</si>
  <si>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</si>
  <si>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</si>
  <si>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</si>
  <si>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</si>
  <si>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</si>
  <si>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</si>
  <si>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</si>
  <si>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</si>
  <si>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</si>
  <si>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</si>
  <si>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</si>
  <si>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</si>
  <si>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</si>
  <si>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</si>
  <si>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</si>
  <si>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</si>
  <si>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</si>
  <si>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</si>
  <si>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</si>
  <si>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</si>
  <si>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</si>
  <si>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</si>
  <si>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</si>
  <si>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</si>
  <si>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</si>
  <si>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</si>
  <si>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</si>
  <si>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</si>
  <si>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</si>
  <si>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</si>
  <si>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</si>
  <si>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</si>
  <si>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</si>
  <si>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</si>
  <si>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</si>
  <si>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</si>
  <si>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</si>
  <si>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</si>
  <si>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</si>
  <si>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</si>
  <si>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</si>
  <si>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</si>
  <si>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</si>
  <si>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</si>
  <si>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</si>
  <si>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</si>
  <si>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</si>
  <si>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</si>
  <si>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</si>
  <si>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</si>
  <si>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</si>
  <si>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</si>
  <si>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</si>
  <si>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</si>
  <si>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</si>
  <si>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</si>
  <si>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</si>
  <si>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</si>
  <si>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</si>
  <si>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</si>
  <si>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</si>
  <si>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</si>
  <si>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</si>
  <si>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</si>
  <si>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</si>
  <si>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</si>
  <si>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</si>
  <si>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</si>
  <si>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</si>
  <si>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</si>
  <si>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</si>
  <si>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</si>
  <si>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</si>
  <si>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</si>
  <si>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</si>
  <si>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</si>
  <si>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</si>
  <si>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</si>
  <si>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</si>
  <si>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</si>
  <si>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</si>
  <si>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</si>
  <si>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</si>
  <si>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</si>
  <si>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</si>
  <si>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</si>
  <si>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</si>
  <si>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</si>
  <si>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</si>
  <si>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</si>
  <si>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</si>
  <si>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</si>
  <si>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</si>
  <si>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</si>
  <si>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</si>
  <si>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</si>
  <si>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</si>
  <si>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</si>
  <si>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</si>
  <si>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</si>
  <si>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</si>
  <si>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</si>
  <si>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</si>
  <si>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</si>
  <si>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</si>
  <si>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</si>
  <si>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</si>
  <si>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</si>
  <si>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</si>
  <si>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</si>
  <si>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</si>
  <si>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</si>
  <si>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</si>
  <si>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</si>
  <si>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</si>
  <si>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</si>
  <si>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</si>
  <si>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</si>
  <si>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</si>
  <si>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</si>
  <si>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</si>
  <si>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</si>
  <si>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</si>
  <si>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</si>
  <si>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</si>
  <si>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</si>
  <si>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</si>
  <si>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</si>
  <si>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</si>
  <si>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</si>
  <si>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</si>
  <si>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</si>
  <si>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</si>
  <si>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</si>
  <si>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</si>
  <si>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</si>
  <si>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</si>
  <si>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</si>
  <si>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</si>
  <si>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</si>
  <si>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</si>
  <si>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</si>
  <si>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</si>
  <si>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</si>
  <si>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</si>
  <si>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</si>
  <si>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</si>
  <si>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</si>
  <si>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</si>
  <si>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</si>
  <si>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</si>
  <si>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</si>
  <si>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</si>
  <si>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</si>
  <si>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</si>
  <si>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</si>
  <si>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</si>
  <si>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</si>
  <si>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</si>
  <si>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</si>
  <si>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</si>
  <si>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</si>
  <si>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</si>
  <si>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</si>
  <si>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</si>
  <si>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</si>
  <si>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</si>
  <si>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</si>
  <si>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</si>
  <si>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</si>
  <si>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</si>
  <si>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</si>
  <si>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</si>
  <si>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</si>
  <si>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</si>
  <si>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</si>
  <si>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</si>
  <si>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</si>
  <si>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</si>
  <si>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</si>
  <si>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</si>
  <si>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</si>
  <si>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</si>
  <si>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</si>
  <si>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</si>
  <si>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</si>
  <si>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</si>
  <si>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</si>
  <si>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</si>
  <si>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</si>
  <si>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</si>
  <si>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</si>
  <si>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</si>
  <si>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</si>
  <si>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</si>
  <si>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</si>
  <si>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</si>
  <si>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</si>
  <si>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</si>
  <si>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</si>
  <si>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</si>
  <si>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</si>
  <si>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</si>
  <si>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</si>
  <si>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</si>
  <si>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</si>
  <si>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</si>
  <si>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</si>
  <si>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</si>
  <si>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</si>
  <si>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</si>
  <si>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</si>
  <si>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</si>
  <si>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</si>
  <si>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</si>
  <si>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</si>
  <si>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</si>
  <si>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</si>
  <si>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</si>
  <si>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</si>
  <si>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</si>
  <si>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</si>
  <si>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</si>
  <si>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</si>
  <si>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</si>
  <si>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</si>
  <si>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</si>
  <si>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</si>
  <si>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</si>
  <si>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</si>
  <si>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</si>
  <si>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</si>
  <si>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</si>
  <si>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</si>
  <si>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</si>
  <si>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</si>
  <si>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</si>
  <si>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</si>
  <si>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</si>
  <si>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</si>
  <si>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</si>
  <si>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</si>
  <si>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</si>
  <si>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</si>
  <si>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</si>
  <si>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</si>
  <si>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</si>
  <si>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</si>
  <si>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</si>
  <si>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</si>
  <si>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</si>
  <si>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</si>
  <si>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</si>
  <si>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</si>
  <si>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</si>
  <si>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</si>
  <si>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</si>
  <si>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</si>
  <si>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</si>
  <si>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</si>
  <si>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</si>
  <si>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</si>
  <si>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</si>
  <si>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</si>
  <si>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</si>
  <si>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</si>
  <si>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</si>
  <si>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</si>
  <si>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</si>
  <si>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</si>
  <si>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</si>
  <si>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</si>
  <si>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</si>
  <si>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</si>
  <si>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</si>
  <si>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</si>
  <si>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</si>
  <si>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</si>
  <si>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</si>
  <si>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</si>
  <si>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</si>
  <si>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</si>
  <si>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</si>
  <si>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</si>
  <si>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</si>
  <si>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</si>
  <si>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</si>
  <si>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</si>
  <si>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</si>
  <si>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</si>
  <si>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</si>
  <si>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</si>
  <si>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</si>
  <si>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</si>
  <si>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</si>
  <si>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</si>
  <si>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</si>
  <si>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</si>
  <si>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</si>
  <si>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</si>
  <si>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</si>
  <si>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</si>
  <si>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</si>
  <si>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</si>
  <si>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</si>
  <si>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</si>
  <si>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</si>
  <si>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</si>
  <si>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</si>
  <si>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</si>
  <si>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</si>
  <si>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</si>
  <si>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</si>
  <si>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</si>
  <si>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</si>
  <si>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</si>
  <si>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</si>
  <si>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</si>
  <si>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</si>
  <si>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</si>
  <si>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</si>
  <si>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</si>
  <si>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</si>
  <si>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</si>
  <si>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</si>
  <si>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</si>
  <si>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</si>
  <si>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</si>
  <si>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</si>
  <si>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</si>
  <si>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</si>
  <si>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</si>
  <si>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</si>
  <si>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</si>
  <si>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</si>
  <si>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</si>
  <si>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</si>
  <si>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</si>
  <si>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</si>
  <si>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</si>
  <si>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</si>
  <si>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</si>
  <si>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</si>
  <si>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</si>
  <si>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</si>
  <si>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</si>
  <si>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</si>
  <si>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</si>
  <si>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</si>
  <si>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</si>
  <si>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</si>
  <si>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</si>
  <si>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</si>
  <si>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</si>
  <si>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</si>
  <si>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</si>
  <si>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</si>
  <si>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</si>
  <si>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</si>
  <si>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</si>
  <si>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</si>
  <si>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</si>
  <si>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</si>
  <si>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</si>
  <si>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</si>
  <si>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</si>
  <si>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</si>
  <si>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</si>
  <si>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</si>
  <si>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</si>
  <si>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</si>
  <si>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</si>
  <si>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</si>
  <si>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</si>
  <si>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</si>
  <si>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</si>
  <si>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</si>
  <si>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</si>
  <si>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</si>
  <si>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</si>
  <si>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</si>
  <si>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</si>
  <si>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</si>
  <si>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</si>
  <si>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</si>
  <si>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</si>
  <si>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</si>
  <si>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</si>
  <si>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</si>
  <si>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</si>
  <si>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</si>
  <si>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</si>
  <si>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</si>
  <si>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</si>
  <si>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</si>
  <si>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</si>
  <si>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</si>
  <si>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</si>
  <si>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</si>
  <si>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</si>
  <si>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</si>
  <si>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</si>
  <si>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</si>
  <si>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</si>
  <si>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</si>
  <si>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</si>
  <si>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</si>
  <si>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</si>
  <si>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</si>
  <si>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</si>
  <si>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</si>
  <si>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</si>
  <si>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</si>
  <si>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</si>
  <si>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</si>
  <si>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</si>
  <si>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</si>
  <si>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</si>
  <si>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</si>
  <si>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</si>
  <si>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</si>
  <si>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</si>
  <si>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</si>
  <si>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</si>
  <si>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</si>
  <si>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</si>
  <si>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</si>
  <si>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</si>
  <si>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</si>
  <si>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</si>
  <si>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</si>
  <si>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</si>
  <si>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</si>
  <si>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</si>
  <si>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</si>
  <si>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</si>
  <si>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</si>
  <si>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</si>
  <si>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</si>
  <si>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</si>
  <si>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</si>
  <si>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</si>
  <si>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</si>
  <si>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</si>
  <si>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</si>
  <si>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</si>
  <si>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</si>
  <si>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</si>
  <si>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</si>
  <si>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</si>
  <si>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</si>
  <si>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</si>
  <si>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</si>
  <si>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</si>
  <si>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</si>
  <si>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</si>
  <si>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</si>
  <si>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</si>
  <si>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</si>
  <si>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</si>
  <si>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</si>
  <si>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</si>
  <si>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</si>
  <si>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</si>
  <si>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</si>
  <si>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</si>
  <si>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</si>
  <si>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</si>
  <si>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</si>
  <si>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</si>
  <si>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</si>
  <si>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</si>
  <si>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</si>
  <si>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</si>
  <si>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</si>
  <si>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</si>
  <si>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</si>
  <si>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</si>
  <si>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</si>
  <si>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</si>
  <si>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</si>
  <si>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</si>
  <si>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</si>
  <si>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</si>
  <si>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</si>
  <si>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</si>
  <si>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</si>
  <si>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</si>
  <si>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</si>
  <si>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</si>
  <si>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</si>
  <si>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</si>
  <si>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</si>
  <si>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</si>
  <si>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</si>
  <si>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</si>
  <si>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</si>
  <si>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</si>
  <si>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</si>
  <si>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</si>
  <si>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</si>
  <si>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</si>
  <si>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</si>
  <si>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</si>
  <si>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</si>
  <si>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</si>
  <si>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</si>
  <si>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</si>
  <si>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</si>
  <si>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</si>
  <si>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</si>
  <si>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</si>
  <si>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</si>
  <si>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</si>
  <si>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</si>
  <si>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</si>
  <si>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</si>
  <si>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</si>
  <si>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</si>
  <si>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</si>
  <si>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</si>
  <si>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</si>
  <si>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</si>
  <si>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</si>
  <si>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</si>
  <si>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</si>
  <si>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</si>
  <si>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</si>
  <si>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</si>
  <si>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</si>
  <si>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</si>
  <si>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</si>
  <si>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</si>
  <si>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</si>
  <si>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</si>
  <si>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</si>
  <si>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</si>
  <si>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</si>
  <si>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</si>
  <si>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</si>
  <si>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</si>
  <si>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</si>
  <si>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</si>
  <si>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</si>
  <si>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</si>
  <si>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</si>
  <si>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</si>
  <si>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</si>
  <si>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</si>
  <si>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</si>
  <si>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</si>
  <si>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</si>
  <si>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</si>
  <si>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</si>
  <si>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</si>
  <si>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</si>
  <si>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</si>
  <si>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</si>
  <si>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</si>
  <si>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</si>
  <si>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</si>
  <si>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</si>
  <si>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</si>
  <si>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</si>
  <si>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</si>
  <si>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</si>
  <si>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</si>
  <si>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</si>
  <si>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</si>
  <si>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</si>
  <si>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</si>
  <si>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</si>
  <si>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</si>
  <si>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</si>
  <si>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</si>
  <si>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</si>
  <si>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</si>
  <si>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</si>
  <si>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</si>
  <si>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</si>
  <si>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</si>
  <si>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</si>
  <si>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</si>
  <si>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</si>
  <si>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</si>
  <si>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</si>
  <si>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</si>
  <si>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</si>
  <si>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</si>
  <si>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</si>
  <si>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</si>
  <si>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</si>
  <si>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</si>
  <si>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</si>
  <si>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</si>
  <si>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</si>
  <si>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</si>
  <si>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</si>
  <si>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</si>
  <si>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</si>
  <si>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</si>
  <si>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</si>
  <si>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</si>
  <si>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</si>
  <si>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</si>
  <si>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</si>
  <si>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</si>
  <si>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</si>
  <si>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</si>
  <si>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</si>
  <si>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</si>
  <si>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</si>
  <si>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</si>
  <si>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</si>
  <si>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</si>
  <si>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</si>
  <si>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</si>
  <si>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</si>
  <si>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</si>
  <si>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</si>
  <si>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</si>
  <si>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</si>
  <si>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</si>
  <si>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</si>
  <si>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</si>
  <si>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</si>
  <si>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</si>
  <si>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</si>
  <si>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</si>
  <si>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</si>
  <si>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</si>
  <si>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</si>
  <si>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</si>
  <si>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</si>
  <si>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</si>
  <si>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</si>
  <si>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</si>
  <si>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</si>
  <si>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</si>
  <si>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</si>
  <si>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</si>
  <si>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</si>
  <si>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</si>
  <si>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</si>
  <si>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</si>
  <si>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</si>
  <si>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</si>
  <si>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</si>
  <si>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</si>
  <si>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</si>
  <si>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</si>
  <si>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</si>
  <si>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</si>
  <si>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</si>
  <si>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</si>
  <si>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</si>
  <si>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</si>
  <si>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</si>
  <si>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</si>
  <si>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</si>
  <si>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</si>
  <si>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</si>
  <si>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</si>
  <si>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</si>
  <si>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</si>
  <si>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</si>
  <si>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</si>
  <si>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</si>
  <si>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</si>
  <si>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</si>
  <si>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</si>
  <si>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</si>
  <si>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</si>
  <si>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</si>
  <si>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</si>
  <si>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</si>
  <si>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</si>
  <si>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</si>
  <si>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</si>
  <si>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</si>
  <si>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</si>
  <si>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</si>
  <si>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</si>
  <si>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</si>
  <si>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</si>
  <si>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</si>
  <si>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</si>
  <si>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</si>
  <si>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</si>
  <si>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</si>
  <si>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</si>
  <si>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</si>
  <si>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</si>
  <si>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</si>
  <si>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</si>
  <si>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</si>
  <si>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</si>
  <si>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</si>
  <si>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</si>
  <si>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</si>
  <si>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</si>
  <si>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</si>
  <si>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</si>
  <si>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</si>
  <si>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</si>
  <si>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</si>
  <si>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</si>
  <si>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</si>
  <si>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</si>
  <si>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</si>
  <si>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</si>
  <si>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</si>
  <si>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</si>
  <si>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</si>
  <si>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</si>
  <si>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</si>
  <si>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</si>
  <si>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</si>
  <si>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</si>
  <si>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</si>
  <si>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</si>
  <si>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</si>
  <si>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</si>
  <si>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</si>
  <si>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</si>
  <si>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</si>
  <si>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</si>
  <si>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</si>
  <si>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</si>
  <si>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</si>
  <si>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</si>
  <si>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</si>
  <si>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</si>
  <si>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</si>
  <si>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</si>
  <si>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</si>
  <si>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</si>
  <si>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</si>
  <si>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</si>
  <si>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</si>
  <si>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</si>
  <si>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</si>
  <si>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</si>
  <si>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</si>
  <si>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</si>
  <si>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</si>
  <si>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</si>
  <si>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</si>
  <si>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</si>
  <si>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</si>
  <si>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</si>
  <si>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</si>
  <si>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</si>
  <si>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</si>
  <si>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</si>
  <si>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</si>
  <si>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</si>
  <si>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</si>
  <si>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</si>
  <si>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</si>
  <si>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</si>
  <si>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</si>
  <si>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</si>
  <si>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</si>
  <si>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</si>
  <si>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</si>
  <si>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</si>
  <si>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</si>
  <si>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</si>
  <si>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</si>
  <si>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</si>
  <si>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</si>
  <si>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</si>
  <si>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</si>
  <si>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</si>
  <si>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</si>
  <si>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</si>
  <si>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</si>
  <si>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</si>
  <si>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</si>
  <si>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</si>
  <si>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</si>
  <si>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</si>
  <si>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</si>
  <si>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</si>
  <si>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</si>
  <si>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</si>
  <si>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</si>
  <si>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</si>
  <si>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</si>
  <si>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</si>
  <si>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</si>
  <si>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</si>
  <si>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</si>
  <si>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</si>
  <si>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</si>
  <si>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</si>
  <si>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</si>
  <si>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</si>
  <si>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</si>
  <si>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</si>
  <si>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</si>
  <si>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</si>
  <si>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</si>
  <si>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</si>
  <si>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</si>
  <si>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</si>
  <si>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</si>
  <si>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</si>
  <si>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</si>
  <si>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</si>
  <si>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</si>
  <si>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</si>
  <si>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</si>
  <si>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</si>
  <si>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</si>
  <si>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</si>
  <si>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</si>
  <si>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</si>
  <si>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</si>
  <si>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</si>
  <si>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</si>
  <si>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</si>
  <si>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</si>
  <si>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</si>
  <si>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</si>
  <si>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</si>
  <si>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</si>
  <si>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</si>
  <si>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</si>
  <si>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</si>
  <si>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</si>
  <si>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</si>
  <si>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</si>
  <si>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</si>
  <si>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</si>
  <si>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</si>
  <si>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</si>
  <si>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</si>
  <si>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</si>
  <si>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</si>
  <si>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</si>
  <si>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</si>
  <si>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</si>
  <si>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</si>
  <si>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</si>
  <si>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</si>
  <si>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</si>
  <si>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</si>
  <si>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</si>
  <si>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</si>
  <si>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</si>
  <si>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</si>
  <si>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</si>
  <si>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</si>
  <si>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</si>
  <si>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</si>
  <si>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</si>
  <si>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</si>
  <si>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</si>
  <si>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</si>
  <si>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</si>
  <si>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</si>
  <si>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</si>
  <si>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</si>
  <si>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</si>
  <si>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</si>
  <si>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</si>
  <si>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</si>
  <si>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</si>
  <si>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</si>
  <si>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</si>
  <si>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</si>
  <si>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</si>
  <si>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</si>
  <si>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</si>
  <si>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</si>
  <si>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</si>
  <si>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</si>
  <si>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</si>
  <si>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</si>
  <si>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</si>
  <si>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</si>
  <si>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</si>
  <si>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</si>
  <si>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</si>
  <si>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</si>
  <si>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</si>
  <si>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</si>
  <si>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</si>
  <si>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</si>
  <si>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</si>
  <si>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</si>
  <si>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</si>
  <si>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</si>
  <si>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</si>
  <si>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</si>
  <si>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</si>
  <si>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</si>
  <si>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</si>
  <si>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</si>
  <si>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</si>
  <si>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</si>
  <si>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</si>
  <si>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</si>
  <si>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</si>
  <si>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</si>
  <si>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</si>
  <si>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</si>
  <si>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</si>
  <si>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</si>
  <si>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</si>
  <si>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</si>
  <si>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</si>
  <si>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</si>
  <si>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</si>
  <si>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</si>
  <si>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</si>
  <si>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</si>
  <si>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</si>
  <si>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</si>
  <si>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</si>
  <si>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</si>
  <si>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</si>
  <si>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</si>
  <si>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</si>
  <si>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</si>
  <si>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</si>
  <si>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</si>
  <si>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</si>
  <si>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</si>
  <si>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</si>
  <si>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</si>
  <si>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</si>
  <si>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</si>
  <si>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</si>
  <si>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</si>
  <si>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</si>
  <si>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</si>
  <si>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</si>
  <si>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</si>
  <si>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</si>
  <si>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</si>
  <si>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</si>
  <si>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</si>
  <si>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</si>
  <si>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</si>
  <si>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</si>
  <si>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</si>
  <si>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</si>
  <si>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</si>
  <si>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</si>
  <si>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</si>
  <si>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</si>
  <si>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</si>
  <si>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</si>
  <si>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</si>
  <si>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</si>
  <si>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</si>
  <si>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</si>
  <si>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</si>
  <si>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</si>
  <si>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</si>
  <si>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</si>
  <si>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</si>
  <si>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</si>
  <si>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</si>
  <si>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</si>
  <si>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</si>
  <si>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</si>
  <si>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</si>
  <si>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</si>
  <si>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</si>
  <si>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</si>
  <si>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</si>
  <si>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</si>
  <si>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</si>
  <si>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</si>
  <si>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</si>
  <si>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</si>
  <si>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</si>
  <si>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</si>
  <si>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</si>
  <si>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</si>
  <si>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</si>
  <si>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</si>
  <si>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</si>
  <si>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</si>
  <si>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</si>
  <si>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</si>
  <si>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</si>
  <si>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</si>
  <si>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</si>
  <si>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</si>
  <si>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</si>
  <si>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</si>
  <si>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</si>
  <si>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</si>
  <si>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</si>
  <si>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</si>
  <si>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</si>
  <si>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</si>
  <si>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</si>
  <si>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</si>
  <si>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</si>
  <si>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</si>
  <si>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</si>
  <si>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</si>
  <si>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</si>
  <si>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</si>
  <si>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</si>
  <si>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</si>
  <si>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</si>
  <si>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</si>
  <si>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</si>
  <si>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</si>
  <si>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</si>
  <si>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</si>
  <si>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</si>
  <si>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</si>
  <si>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</si>
  <si>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</si>
  <si>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</si>
  <si>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</si>
  <si>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</si>
  <si>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</si>
  <si>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</si>
  <si>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</si>
  <si>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</si>
  <si>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</si>
  <si>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</si>
  <si>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</si>
  <si>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</si>
  <si>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</si>
  <si>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</si>
  <si>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</si>
  <si>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</si>
  <si>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</si>
  <si>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</si>
  <si>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</si>
  <si>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</si>
  <si>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</si>
  <si>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</si>
  <si>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</si>
  <si>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</si>
  <si>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</si>
  <si>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</si>
  <si>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</si>
  <si>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</si>
  <si>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</si>
  <si>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</si>
  <si>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</si>
  <si>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</si>
  <si>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</si>
  <si>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</si>
  <si>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</si>
  <si>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</si>
  <si>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</si>
  <si>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</si>
  <si>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</si>
  <si>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</si>
  <si>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</si>
  <si>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</si>
  <si>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</si>
  <si>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</si>
  <si>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</si>
  <si>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</si>
  <si>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</si>
  <si>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</si>
  <si>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</si>
  <si>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</si>
  <si>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</si>
  <si>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</si>
  <si>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</si>
  <si>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</si>
  <si>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</si>
  <si>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</si>
  <si>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</si>
  <si>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</si>
  <si>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</si>
  <si>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</si>
  <si>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</si>
  <si>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</si>
  <si>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</si>
  <si>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</si>
  <si>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</si>
  <si>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</si>
  <si>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</si>
  <si>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</si>
  <si>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</si>
  <si>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</si>
  <si>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</si>
  <si>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</si>
  <si>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</si>
  <si>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</si>
  <si>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</si>
  <si>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</si>
  <si>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</si>
  <si>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</si>
  <si>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</si>
  <si>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</si>
  <si>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</si>
  <si>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</si>
  <si>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</si>
  <si>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</si>
  <si>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</si>
  <si>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</si>
  <si>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</si>
  <si>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</si>
  <si>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</si>
  <si>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</si>
  <si>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</si>
  <si>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</si>
  <si>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</si>
  <si>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</si>
  <si>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</si>
  <si>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</si>
  <si>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</si>
  <si>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</si>
  <si>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</si>
  <si>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</si>
  <si>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</si>
  <si>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</si>
  <si>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</si>
  <si>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</si>
  <si>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</si>
  <si>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</si>
  <si>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</si>
  <si>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</si>
  <si>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</si>
  <si>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</si>
  <si>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</si>
  <si>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</si>
  <si>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</si>
  <si>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</si>
  <si>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</si>
  <si>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</si>
  <si>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</si>
  <si>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</si>
  <si>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</si>
  <si>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</si>
  <si>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</si>
  <si>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</si>
  <si>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</si>
  <si>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</si>
  <si>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</si>
  <si>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</si>
  <si>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</si>
  <si>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</si>
  <si>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</si>
  <si>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</si>
  <si>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</si>
  <si>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</si>
  <si>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</si>
  <si>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</si>
  <si>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</si>
  <si>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</si>
  <si>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</si>
  <si>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</si>
  <si>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</si>
  <si>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</si>
  <si>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</si>
  <si>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</si>
  <si>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</si>
  <si>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</si>
  <si>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</si>
  <si>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</si>
  <si>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</si>
  <si>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</si>
  <si>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</si>
  <si>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</si>
  <si>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</si>
  <si>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</si>
  <si>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</si>
  <si>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</si>
  <si>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</si>
  <si>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</si>
  <si>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</si>
  <si>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</si>
  <si>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</si>
  <si>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</si>
  <si>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</si>
  <si>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</si>
  <si>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</si>
  <si>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</si>
  <si>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</si>
  <si>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</si>
  <si>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</si>
  <si>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</si>
  <si>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</si>
  <si>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</si>
  <si>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</si>
  <si>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</si>
  <si>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</si>
  <si>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</si>
  <si>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</si>
  <si>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</si>
  <si>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</si>
  <si>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</si>
  <si>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</si>
  <si>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</si>
  <si>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</si>
  <si>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</si>
  <si>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</si>
  <si>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</si>
  <si>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</si>
  <si>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</si>
  <si>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</si>
  <si>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</si>
  <si>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</si>
  <si>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</si>
  <si>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</si>
  <si>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</si>
  <si>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</si>
  <si>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</si>
  <si>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</si>
  <si>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</si>
  <si>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</si>
  <si>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</si>
  <si>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</si>
  <si>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</si>
  <si>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</si>
  <si>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</si>
  <si>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</si>
  <si>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</si>
  <si>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</si>
  <si>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</si>
  <si>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</si>
  <si>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</si>
  <si>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</si>
  <si>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</si>
  <si>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</si>
  <si>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</si>
  <si>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</si>
  <si>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</si>
  <si>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</si>
  <si>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</si>
  <si>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</si>
  <si>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</si>
  <si>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</si>
  <si>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</si>
  <si>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</si>
  <si>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</si>
  <si>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</si>
  <si>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</si>
  <si>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</si>
  <si>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</si>
  <si>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</si>
  <si>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</si>
  <si>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</si>
  <si>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</si>
  <si>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</si>
  <si>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</si>
  <si>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</si>
  <si>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</si>
  <si>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</si>
  <si>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</si>
  <si>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</si>
  <si>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</si>
  <si>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</si>
  <si>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</si>
  <si>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</si>
  <si>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</si>
  <si>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</si>
  <si>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</si>
  <si>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</si>
  <si>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</si>
  <si>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</si>
  <si>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</si>
  <si>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</si>
  <si>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</si>
  <si>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</si>
  <si>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</si>
  <si>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</si>
  <si>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</si>
  <si>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</si>
  <si>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</si>
  <si>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</si>
  <si>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</si>
  <si>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</si>
  <si>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</si>
  <si>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</si>
  <si>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</si>
  <si>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</si>
  <si>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</si>
  <si>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</si>
  <si>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</si>
  <si>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</si>
  <si>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</si>
  <si>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</si>
  <si>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</si>
  <si>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</si>
  <si>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</si>
  <si>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</si>
  <si>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</si>
  <si>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</si>
  <si>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</si>
  <si>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</si>
  <si>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</si>
  <si>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</si>
  <si>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</si>
  <si>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</si>
  <si>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</si>
  <si>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</si>
  <si>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</si>
  <si>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</si>
  <si>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</si>
  <si>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</si>
  <si>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</si>
  <si>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</si>
  <si>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</si>
  <si>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</si>
  <si>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</si>
  <si>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</si>
  <si>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</si>
  <si>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</si>
  <si>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</si>
  <si>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</si>
  <si>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</si>
  <si>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</si>
  <si>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</si>
  <si>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</si>
  <si>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</si>
  <si>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</si>
  <si>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</si>
  <si>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</si>
  <si>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</si>
  <si>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</si>
  <si>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</si>
  <si>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</si>
  <si>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</si>
  <si>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</si>
  <si>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</si>
  <si>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</si>
  <si>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</si>
  <si>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</si>
  <si>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</si>
  <si>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</si>
  <si>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</si>
  <si>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</si>
  <si>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</si>
  <si>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</si>
  <si>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</si>
  <si>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</si>
  <si>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</si>
  <si>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</si>
  <si>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</si>
  <si>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</si>
  <si>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</si>
  <si>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</si>
  <si>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</si>
  <si>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</si>
  <si>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</si>
  <si>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</si>
  <si>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</si>
  <si>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</si>
  <si>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</si>
  <si>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</si>
  <si>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</si>
  <si>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</si>
  <si>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</si>
  <si>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</si>
  <si>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</si>
  <si>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</si>
  <si>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</si>
  <si>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</si>
  <si>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</si>
  <si>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</si>
  <si>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</si>
  <si>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</si>
  <si>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</si>
  <si>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</si>
  <si>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</si>
  <si>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</si>
  <si>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</si>
  <si>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</si>
  <si>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</si>
  <si>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</si>
  <si>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</si>
  <si>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</si>
  <si>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</si>
  <si>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</si>
  <si>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</si>
  <si>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</si>
  <si>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</si>
  <si>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</si>
  <si>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</si>
  <si>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</si>
  <si>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</si>
  <si>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</si>
  <si>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</si>
  <si>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</si>
  <si>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</si>
  <si>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</si>
  <si>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</si>
  <si>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</si>
  <si>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</si>
  <si>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</si>
  <si>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</si>
  <si>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</si>
  <si>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</si>
  <si>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</si>
  <si>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</si>
  <si>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</si>
  <si>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</si>
  <si>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</si>
  <si>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</si>
  <si>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</si>
  <si>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</si>
  <si>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</si>
  <si>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</si>
  <si>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</si>
  <si>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</si>
  <si>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</si>
  <si>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</si>
  <si>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</si>
  <si>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</si>
  <si>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</si>
  <si>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</si>
  <si>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</si>
  <si>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</si>
  <si>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</si>
  <si>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</si>
  <si>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</si>
  <si>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</si>
  <si>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</si>
  <si>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</si>
  <si>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</si>
  <si>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</si>
  <si>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</si>
  <si>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</si>
  <si>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</si>
  <si>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</si>
  <si>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</si>
  <si>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</si>
  <si>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</si>
  <si>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</si>
  <si>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</si>
  <si>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</si>
  <si>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</si>
  <si>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</si>
  <si>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</si>
  <si>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</si>
  <si>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</si>
  <si>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</si>
  <si>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</si>
  <si>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</si>
  <si>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</si>
  <si>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</si>
  <si>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</si>
  <si>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</si>
  <si>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</si>
  <si>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</si>
  <si>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</si>
  <si>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</si>
  <si>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</si>
  <si>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</si>
  <si>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</si>
  <si>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</si>
  <si>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</si>
  <si>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</si>
  <si>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</si>
  <si>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</si>
  <si>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</si>
  <si>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</si>
  <si>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</si>
  <si>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</si>
  <si>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</si>
  <si>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</si>
  <si>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</si>
  <si>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</si>
  <si>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</si>
  <si>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</si>
  <si>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</si>
  <si>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</si>
  <si>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</si>
  <si>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</si>
  <si>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</si>
  <si>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</si>
  <si>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</si>
  <si>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</si>
  <si>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</si>
  <si>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</si>
  <si>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</si>
  <si>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</si>
  <si>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</si>
  <si>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</si>
  <si>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</si>
  <si>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</si>
  <si>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</si>
  <si>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</si>
  <si>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</si>
  <si>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</si>
  <si>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</si>
  <si>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</si>
  <si>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</si>
  <si>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</si>
  <si>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</si>
  <si>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</si>
  <si>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</si>
  <si>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</si>
  <si>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</si>
  <si>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</si>
  <si>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</si>
  <si>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</si>
  <si>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</si>
  <si>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</si>
  <si>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</si>
  <si>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</si>
  <si>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</si>
  <si>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</si>
  <si>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</si>
  <si>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</si>
  <si>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</si>
  <si>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</si>
  <si>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</si>
  <si>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</si>
  <si>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</si>
  <si>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</si>
  <si>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</si>
  <si>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</si>
  <si>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</si>
  <si>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</si>
  <si>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</si>
  <si>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</si>
  <si>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</si>
  <si>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</si>
  <si>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</si>
  <si>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</si>
  <si>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</si>
  <si>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</si>
  <si>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</si>
  <si>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</si>
  <si>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</si>
  <si>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</si>
  <si>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</si>
  <si>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</si>
  <si>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</si>
  <si>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</si>
  <si>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</si>
  <si>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</si>
  <si>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</si>
  <si>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</si>
  <si>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</si>
  <si>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</si>
  <si>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</si>
  <si>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</si>
  <si>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</si>
  <si>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</si>
  <si>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</si>
  <si>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</si>
  <si>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</si>
  <si>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</si>
  <si>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</si>
  <si>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</si>
  <si>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</si>
  <si>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</si>
  <si>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</si>
  <si>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</si>
  <si>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</si>
  <si>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</si>
  <si>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</si>
  <si>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</si>
  <si>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</si>
  <si>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</si>
  <si>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</si>
  <si>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</si>
  <si>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</si>
  <si>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</si>
  <si>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</si>
  <si>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</si>
  <si>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</si>
  <si>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</si>
  <si>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</si>
  <si>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</si>
  <si>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</si>
  <si>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</si>
  <si>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</si>
  <si>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</si>
  <si>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</si>
  <si>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</si>
  <si>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</si>
  <si>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</si>
  <si>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</si>
  <si>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</si>
  <si>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</si>
  <si>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</si>
  <si>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</si>
  <si>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</si>
  <si>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</si>
  <si>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</si>
  <si>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</si>
  <si>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</si>
  <si>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</si>
  <si>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</si>
  <si>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</si>
  <si>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</si>
  <si>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</si>
  <si>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</si>
  <si>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</si>
  <si>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</si>
  <si>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</si>
  <si>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</si>
  <si>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</si>
  <si>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</si>
  <si>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</si>
  <si>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</si>
  <si>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</si>
  <si>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</si>
  <si>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</si>
  <si>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</si>
  <si>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</si>
  <si>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</si>
  <si>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</si>
  <si>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</si>
  <si>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</si>
  <si>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</si>
  <si>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</si>
  <si>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</si>
  <si>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</si>
  <si>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</si>
  <si>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</si>
  <si>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</si>
  <si>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</si>
  <si>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</si>
  <si>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</si>
  <si>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</si>
  <si>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</si>
  <si>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</si>
  <si>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</si>
  <si>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</si>
  <si>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</si>
  <si>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</si>
  <si>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</si>
  <si>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</si>
  <si>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</si>
  <si>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</si>
  <si>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</si>
  <si>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</si>
  <si>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</si>
  <si>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</si>
  <si>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</si>
  <si>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</si>
  <si>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</si>
  <si>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</si>
  <si>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</si>
  <si>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</si>
  <si>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</si>
  <si>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</si>
  <si>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</si>
  <si>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</si>
  <si>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</si>
  <si>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</si>
  <si>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</si>
  <si>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</si>
  <si>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</si>
  <si>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</si>
  <si>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</si>
  <si>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</si>
  <si>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</si>
  <si>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</si>
  <si>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</si>
  <si>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</si>
  <si>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</si>
  <si>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</si>
  <si>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</si>
  <si>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</si>
  <si>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</si>
  <si>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</si>
  <si>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</si>
  <si>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</si>
  <si>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</si>
  <si>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</si>
  <si>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</si>
  <si>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</si>
  <si>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</si>
  <si>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</si>
  <si>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</si>
  <si>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</si>
  <si>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</si>
  <si>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</si>
  <si>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</si>
  <si>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</si>
  <si>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</si>
  <si>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</si>
  <si>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</si>
  <si>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</si>
  <si>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</si>
  <si>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</si>
  <si>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</si>
  <si>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</si>
  <si>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</si>
  <si>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</si>
  <si>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</si>
  <si>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</si>
  <si>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</si>
  <si>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</si>
  <si>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</si>
  <si>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</si>
  <si>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</si>
  <si>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</si>
  <si>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</si>
  <si>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</si>
  <si>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</si>
  <si>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</si>
  <si>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</si>
  <si>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</si>
  <si>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</si>
  <si>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</si>
  <si>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</si>
  <si>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</si>
  <si>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</si>
  <si>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</si>
  <si>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</si>
  <si>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</si>
  <si>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</si>
  <si>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</si>
  <si>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</si>
  <si>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</si>
  <si>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</si>
  <si>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</si>
  <si>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</si>
  <si>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</si>
  <si>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</si>
  <si>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</si>
  <si>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</si>
  <si>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</si>
  <si>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</si>
  <si>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</si>
  <si>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</si>
  <si>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</si>
  <si>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</si>
  <si>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</si>
  <si>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</si>
  <si>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</si>
  <si>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</si>
  <si>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</si>
  <si>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</si>
  <si>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</si>
  <si>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</si>
  <si>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</si>
  <si>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</si>
  <si>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</si>
  <si>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</si>
  <si>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</si>
  <si>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</si>
  <si>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</si>
  <si>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</si>
  <si>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</si>
  <si>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</si>
  <si>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</si>
  <si>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</si>
  <si>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</si>
  <si>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</si>
  <si>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</si>
  <si>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</si>
  <si>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</si>
  <si>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</si>
  <si>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</si>
  <si>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</si>
  <si>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</si>
  <si>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</si>
  <si>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</si>
  <si>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</si>
  <si>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</si>
  <si>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</si>
  <si>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</si>
  <si>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</si>
  <si>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</si>
  <si>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</si>
  <si>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</si>
  <si>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</si>
  <si>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</si>
  <si>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</si>
  <si>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</si>
  <si>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</si>
  <si>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</si>
  <si>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</si>
  <si>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</si>
  <si>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</si>
  <si>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</si>
  <si>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</si>
  <si>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</si>
  <si>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</si>
  <si>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</si>
  <si>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</si>
  <si>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</si>
  <si>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</si>
  <si>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</si>
  <si>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</si>
  <si>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</si>
  <si>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</si>
  <si>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</si>
  <si>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</si>
  <si>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</si>
  <si>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</si>
  <si>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</si>
  <si>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</si>
  <si>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</si>
  <si>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</si>
  <si>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</si>
  <si>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</si>
  <si>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</si>
  <si>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</si>
  <si>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</si>
  <si>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</si>
  <si>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</si>
  <si>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</si>
  <si>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</si>
  <si>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</si>
  <si>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</si>
  <si>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</si>
  <si>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</si>
  <si>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</si>
  <si>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</si>
  <si>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</si>
  <si>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</si>
  <si>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</si>
  <si>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</si>
  <si>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</si>
  <si>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</si>
  <si>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</si>
  <si>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</si>
  <si>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</si>
  <si>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</si>
  <si>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</si>
  <si>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</si>
  <si>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</si>
  <si>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</si>
  <si>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</si>
  <si>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</si>
  <si>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</si>
  <si>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</si>
  <si>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</si>
  <si>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</si>
  <si>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</si>
  <si>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</si>
  <si>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</si>
  <si>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</si>
  <si>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</si>
  <si>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</si>
  <si>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</si>
  <si>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</si>
  <si>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</si>
  <si>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</si>
  <si>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</si>
  <si>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</si>
  <si>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</si>
  <si>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</si>
  <si>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</si>
  <si>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</si>
  <si>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</si>
  <si>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</si>
  <si>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</si>
  <si>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</si>
  <si>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</si>
  <si>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</si>
  <si>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</si>
  <si>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</si>
  <si>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</si>
  <si>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</si>
  <si>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</si>
  <si>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</si>
  <si>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</si>
  <si>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</si>
  <si>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</si>
  <si>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</si>
  <si>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</si>
  <si>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</si>
  <si>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</si>
  <si>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</si>
  <si>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</si>
  <si>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</si>
  <si>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</si>
  <si>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</si>
  <si>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</si>
  <si>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</si>
  <si>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</si>
  <si>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</si>
  <si>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</si>
  <si>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</si>
  <si>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</si>
  <si>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</si>
  <si>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</si>
  <si>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</si>
  <si>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</si>
  <si>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</si>
  <si>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</si>
  <si>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</si>
  <si>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</si>
  <si>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</si>
  <si>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</si>
  <si>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</si>
  <si>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</si>
  <si>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</si>
  <si>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</si>
  <si>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</si>
  <si>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</si>
  <si>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</si>
  <si>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</si>
  <si>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</si>
  <si>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</si>
  <si>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</si>
  <si>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</si>
  <si>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</si>
  <si>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</si>
  <si>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</si>
  <si>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</si>
  <si>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</si>
  <si>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</si>
  <si>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</si>
  <si>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</si>
  <si>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</si>
  <si>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</si>
  <si>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</si>
  <si>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</si>
  <si>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</si>
  <si>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</si>
  <si>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</si>
  <si>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</si>
  <si>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</si>
  <si>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</si>
  <si>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</si>
  <si>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</si>
  <si>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</si>
  <si>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</si>
  <si>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</si>
  <si>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</si>
  <si>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</si>
  <si>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</si>
  <si>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</si>
  <si>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</si>
  <si>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</si>
  <si>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</si>
  <si>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</si>
  <si>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</si>
  <si>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</si>
  <si>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</si>
  <si>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</si>
  <si>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</si>
  <si>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</si>
  <si>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</si>
  <si>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</si>
  <si>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</si>
  <si>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</si>
  <si>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</si>
  <si>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</si>
  <si>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</si>
  <si>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</si>
  <si>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</si>
  <si>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</si>
  <si>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</si>
  <si>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</si>
  <si>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</si>
  <si>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</si>
  <si>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</si>
  <si>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</si>
  <si>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</si>
  <si>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</si>
  <si>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</si>
  <si>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</si>
  <si>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</si>
  <si>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</si>
  <si>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</si>
  <si>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</si>
  <si>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</si>
  <si>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</si>
  <si>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</si>
  <si>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</si>
  <si>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</si>
  <si>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</si>
  <si>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</si>
  <si>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</si>
  <si>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</si>
  <si>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</si>
  <si>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</si>
  <si>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</si>
  <si>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</si>
  <si>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</si>
  <si>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</si>
  <si>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</si>
  <si>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</si>
  <si>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</si>
  <si>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</si>
  <si>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</si>
  <si>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</si>
  <si>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</si>
  <si>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</si>
  <si>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</si>
  <si>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</si>
  <si>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</si>
  <si>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</si>
  <si>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</si>
  <si>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</si>
  <si>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</si>
  <si>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</si>
  <si>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</si>
  <si>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</si>
  <si>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</si>
  <si>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</si>
  <si>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</si>
  <si>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</si>
  <si>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</si>
  <si>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</si>
  <si>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</si>
  <si>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</si>
  <si>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</si>
  <si>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</si>
  <si>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</si>
  <si>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</si>
  <si>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</si>
  <si>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</si>
  <si>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</si>
  <si>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</si>
  <si>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</si>
  <si>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</si>
  <si>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</si>
  <si>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</si>
  <si>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</si>
  <si>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</si>
  <si>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</si>
  <si>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</si>
  <si>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</si>
  <si>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</si>
  <si>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</si>
  <si>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</si>
  <si>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</si>
  <si>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</si>
  <si>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</si>
  <si>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</si>
  <si>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</si>
  <si>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</si>
  <si>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</si>
  <si>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</si>
  <si>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</si>
  <si>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</si>
  <si>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</si>
  <si>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</si>
  <si>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</si>
  <si>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</si>
  <si>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</si>
  <si>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</si>
  <si>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</si>
  <si>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</si>
  <si>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</si>
  <si>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</si>
  <si>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</si>
  <si>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</si>
  <si>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</si>
  <si>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</si>
  <si>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</si>
  <si>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</si>
  <si>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</si>
  <si>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</si>
  <si>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</si>
  <si>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</si>
  <si>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</si>
  <si>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</si>
  <si>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</si>
  <si>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</si>
  <si>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</si>
  <si>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</si>
  <si>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</si>
  <si>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</si>
  <si>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</si>
  <si>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</si>
  <si>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</si>
  <si>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</si>
  <si>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</si>
  <si>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</si>
  <si>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</si>
  <si>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</si>
  <si>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</si>
  <si>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</si>
  <si>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</si>
  <si>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</si>
  <si>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</si>
  <si>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</si>
  <si>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</si>
  <si>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</si>
  <si>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</si>
  <si>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</si>
  <si>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</si>
  <si>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</si>
  <si>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</si>
  <si>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</si>
  <si>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</si>
  <si>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</si>
  <si>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</si>
  <si>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</si>
  <si>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</si>
  <si>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</si>
  <si>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</si>
  <si>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</si>
  <si>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</si>
  <si>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</si>
  <si>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</si>
  <si>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</si>
  <si>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</si>
  <si>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</si>
  <si>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</si>
  <si>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</si>
  <si>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</si>
  <si>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</si>
  <si>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</si>
  <si>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</si>
  <si>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</si>
  <si>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</si>
  <si>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</si>
  <si>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</si>
  <si>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</si>
  <si>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</si>
  <si>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</si>
  <si>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</si>
  <si>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</si>
  <si>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</si>
  <si>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</si>
  <si>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</si>
  <si>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</si>
  <si>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</si>
  <si>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</si>
  <si>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</si>
  <si>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</si>
  <si>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</si>
  <si>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</si>
  <si>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</si>
  <si>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</si>
  <si>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</si>
  <si>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</si>
  <si>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</si>
  <si>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</si>
  <si>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</si>
  <si>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</si>
  <si>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</si>
  <si>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</si>
  <si>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</si>
  <si>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</si>
  <si>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</si>
  <si>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</si>
  <si>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</si>
  <si>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</si>
  <si>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</si>
  <si>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</si>
  <si>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</si>
  <si>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</si>
  <si>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</si>
  <si>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</si>
  <si>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</si>
  <si>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</si>
  <si>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</si>
  <si>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</si>
  <si>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</si>
  <si>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</si>
  <si>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</si>
  <si>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</si>
  <si>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</si>
  <si>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</si>
  <si>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</si>
  <si>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</si>
  <si>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</si>
  <si>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</si>
  <si>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</si>
  <si>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</si>
  <si>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</si>
  <si>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</si>
  <si>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</si>
  <si>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</si>
  <si>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</si>
  <si>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</si>
  <si>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</si>
  <si>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</si>
  <si>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</si>
  <si>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</si>
  <si>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</si>
  <si>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</si>
  <si>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</si>
  <si>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</si>
  <si>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</si>
  <si>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</si>
  <si>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</si>
  <si>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</si>
  <si>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</si>
  <si>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</si>
  <si>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</si>
  <si>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</si>
  <si>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</si>
  <si>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</si>
  <si>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</si>
  <si>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</si>
  <si>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</si>
  <si>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</si>
  <si>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</si>
  <si>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</si>
  <si>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</si>
  <si>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</si>
  <si>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</si>
  <si>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</si>
  <si>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</si>
  <si>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</si>
  <si>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</si>
  <si>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</si>
  <si>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</si>
  <si>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</si>
  <si>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</si>
  <si>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</si>
  <si>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</si>
  <si>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</si>
  <si>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</si>
  <si>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</si>
  <si>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</si>
  <si>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</si>
  <si>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</si>
  <si>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</si>
  <si>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</si>
  <si>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</si>
  <si>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</si>
  <si>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</si>
  <si>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</si>
  <si>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</si>
  <si>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</si>
  <si>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</si>
  <si>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</si>
  <si>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</si>
  <si>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</si>
  <si>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</si>
  <si>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</si>
  <si>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</si>
  <si>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</si>
  <si>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</si>
  <si>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</si>
  <si>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</si>
  <si>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</si>
  <si>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</si>
  <si>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</si>
  <si>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</si>
  <si>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</si>
  <si>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</si>
  <si>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</si>
  <si>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</si>
  <si>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</si>
  <si>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</si>
  <si>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</si>
  <si>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</si>
  <si>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</si>
  <si>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</si>
  <si>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</si>
  <si>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</si>
  <si>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</si>
  <si>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</si>
  <si>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</si>
  <si>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</si>
  <si>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</si>
  <si>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</si>
  <si>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</si>
  <si>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</si>
  <si>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</si>
  <si>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</si>
  <si>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</si>
  <si>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</si>
  <si>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</si>
  <si>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</si>
  <si>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</si>
  <si>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</si>
  <si>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</si>
  <si>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</si>
  <si>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</si>
  <si>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</si>
  <si>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</si>
  <si>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</si>
  <si>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</si>
  <si>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</si>
  <si>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</si>
  <si>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</si>
  <si>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</si>
  <si>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</si>
  <si>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</si>
  <si>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</si>
  <si>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</si>
  <si>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</si>
  <si>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</si>
  <si>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</si>
  <si>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</si>
  <si>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</si>
  <si>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</si>
  <si>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</si>
  <si>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</si>
  <si>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</si>
  <si>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</si>
  <si>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</si>
  <si>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</si>
  <si>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</si>
  <si>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</si>
  <si>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</si>
  <si>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</si>
  <si>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</si>
  <si>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</si>
  <si>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</si>
  <si>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</si>
  <si>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</si>
  <si>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</si>
  <si>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</si>
  <si>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</si>
  <si>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</si>
  <si>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</si>
  <si>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</si>
  <si>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</si>
  <si>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</si>
  <si>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</si>
  <si>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</si>
  <si>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</si>
  <si>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</si>
  <si>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</si>
  <si>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</si>
  <si>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</si>
  <si>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</si>
  <si>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</si>
  <si>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</si>
  <si>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</si>
  <si>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</si>
  <si>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</si>
  <si>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</si>
  <si>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</si>
  <si>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</si>
  <si>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</si>
  <si>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</si>
  <si>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</si>
  <si>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</si>
  <si>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</si>
  <si>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</si>
  <si>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</si>
  <si>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</si>
  <si>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</si>
  <si>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</si>
  <si>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</si>
  <si>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</si>
  <si>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</si>
  <si>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</si>
  <si>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</si>
  <si>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</si>
  <si>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</si>
  <si>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</si>
  <si>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</si>
  <si>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</si>
  <si>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</si>
  <si>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</si>
  <si>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</si>
  <si>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</si>
  <si>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</si>
  <si>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</si>
  <si>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</si>
  <si>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</si>
  <si>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</si>
  <si>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</si>
  <si>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</si>
  <si>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</si>
  <si>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</si>
  <si>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</si>
  <si>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</si>
  <si>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</si>
  <si>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</si>
  <si>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</si>
  <si>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</si>
  <si>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</si>
  <si>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</si>
  <si>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</si>
  <si>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</si>
  <si>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</si>
  <si>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</si>
  <si>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</si>
  <si>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</si>
  <si>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</si>
  <si>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</si>
  <si>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</si>
  <si>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</si>
  <si>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</si>
  <si>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</si>
  <si>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</si>
  <si>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</si>
  <si>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</si>
  <si>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</si>
  <si>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</si>
  <si>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</si>
  <si>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</si>
  <si>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</si>
  <si>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</si>
  <si>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</si>
  <si>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</si>
  <si>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</si>
  <si>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</si>
  <si>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</si>
  <si>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</si>
  <si>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</si>
  <si>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</si>
  <si>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</si>
  <si>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</si>
  <si>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</si>
  <si>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</si>
  <si>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</si>
  <si>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</si>
  <si>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</si>
  <si>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</si>
  <si>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</si>
  <si>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</si>
  <si>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</si>
  <si>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</si>
  <si>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</si>
  <si>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</si>
  <si>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</si>
  <si>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</si>
  <si>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</si>
  <si>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</si>
  <si>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</si>
  <si>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</si>
  <si>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</si>
  <si>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</si>
  <si>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</si>
  <si>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</si>
  <si>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</si>
  <si>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</si>
  <si>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</si>
  <si>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</si>
  <si>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</si>
  <si>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</si>
  <si>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</si>
  <si>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</si>
  <si>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</si>
  <si>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</si>
  <si>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</si>
  <si>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</si>
  <si>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</si>
  <si>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</si>
  <si>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</si>
  <si>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</si>
  <si>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</si>
  <si>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</si>
  <si>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</si>
  <si>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</si>
  <si>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</si>
  <si>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</si>
  <si>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</si>
  <si>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</si>
  <si>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</si>
  <si>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</si>
  <si>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</si>
  <si>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</si>
  <si>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</si>
  <si>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</si>
  <si>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</si>
  <si>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</si>
  <si>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</si>
  <si>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</si>
  <si>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</si>
  <si>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</si>
  <si>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</si>
  <si>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</si>
  <si>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</si>
  <si>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</si>
  <si>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</si>
  <si>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</si>
  <si>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</si>
  <si>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</si>
  <si>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</si>
  <si>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</si>
  <si>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</si>
  <si>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</si>
  <si>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</si>
  <si>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</si>
  <si>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</si>
  <si>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</si>
  <si>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</si>
  <si>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</si>
  <si>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</si>
  <si>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</si>
  <si>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</si>
  <si>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</si>
  <si>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</si>
  <si>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</si>
  <si>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</si>
  <si>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</si>
  <si>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</si>
  <si>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</si>
  <si>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</si>
  <si>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</si>
  <si>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</si>
  <si>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</si>
  <si>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</si>
  <si>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</si>
  <si>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</si>
  <si>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</si>
  <si>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</si>
  <si>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</si>
  <si>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</si>
  <si>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</si>
  <si>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</si>
  <si>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</si>
  <si>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</si>
  <si>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</si>
  <si>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</si>
  <si>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</si>
  <si>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</si>
  <si>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</si>
  <si>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</si>
  <si>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</si>
  <si>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</si>
  <si>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</si>
  <si>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</si>
  <si>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</si>
  <si>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</si>
  <si>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</si>
  <si>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</si>
  <si>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</si>
  <si>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</si>
  <si>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</si>
  <si>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</si>
  <si>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</si>
  <si>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</si>
  <si>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</si>
  <si>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</si>
  <si>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</si>
  <si>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</si>
  <si>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</si>
  <si>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</si>
  <si>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</si>
  <si>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</si>
  <si>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</si>
  <si>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</si>
  <si>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</si>
  <si>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</si>
  <si>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</si>
  <si>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</si>
  <si>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</si>
  <si>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</si>
  <si>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</si>
  <si>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</si>
  <si>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</si>
  <si>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</si>
  <si>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</si>
  <si>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</si>
  <si>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</si>
  <si>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</si>
  <si>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</si>
  <si>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</si>
  <si>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</si>
  <si>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</si>
  <si>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</si>
  <si>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</si>
  <si>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</si>
  <si>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</si>
  <si>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</si>
  <si>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</si>
  <si>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</si>
  <si>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</si>
  <si>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</si>
  <si>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</si>
  <si>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</si>
  <si>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</si>
  <si>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</si>
  <si>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</si>
  <si>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</si>
  <si>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</si>
  <si>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</si>
  <si>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</si>
  <si>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</si>
  <si>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</si>
  <si>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</si>
  <si>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</si>
  <si>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</si>
  <si>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</si>
  <si>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</si>
  <si>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</si>
  <si>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</si>
  <si>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</si>
  <si>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</si>
  <si>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</si>
  <si>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</si>
  <si>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</si>
  <si>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</si>
  <si>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</si>
  <si>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</si>
  <si>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</si>
  <si>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</si>
  <si>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</si>
  <si>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</si>
  <si>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</si>
  <si>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</si>
  <si>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</si>
  <si>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</si>
  <si>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</si>
  <si>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</si>
  <si>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</si>
  <si>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</si>
  <si>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</si>
  <si>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</si>
  <si>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</si>
  <si>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</si>
  <si>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</si>
  <si>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</si>
  <si>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</si>
  <si>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</si>
  <si>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</si>
  <si>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</si>
  <si>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</si>
  <si>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</si>
  <si>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</si>
  <si>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</si>
  <si>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</si>
  <si>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</si>
  <si>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</si>
  <si>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</si>
  <si>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</si>
  <si>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</si>
  <si>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</si>
  <si>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</si>
  <si>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</si>
  <si>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</si>
  <si>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</si>
  <si>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</si>
  <si>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</si>
  <si>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</si>
  <si>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</si>
  <si>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</si>
  <si>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</si>
  <si>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</si>
  <si>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</si>
  <si>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</si>
  <si>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</si>
  <si>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</si>
  <si>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</si>
  <si>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</si>
  <si>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</si>
  <si>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</si>
  <si>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</si>
  <si>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</si>
  <si>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</si>
  <si>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</si>
  <si>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</si>
  <si>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</si>
  <si>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</si>
  <si>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</si>
  <si>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</si>
  <si>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</si>
  <si>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</si>
  <si>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</si>
  <si>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</si>
  <si>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</si>
  <si>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</si>
  <si>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</si>
  <si>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</si>
  <si>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</si>
  <si>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</si>
  <si>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</si>
  <si>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</si>
  <si>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</si>
  <si>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</si>
  <si>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</si>
  <si>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</si>
  <si>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</si>
  <si>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</si>
  <si>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</si>
  <si>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</si>
  <si>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</si>
  <si>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</si>
  <si>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</si>
  <si>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</si>
  <si>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</si>
  <si>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</si>
  <si>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</si>
  <si>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</si>
  <si>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</si>
  <si>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</si>
  <si>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</si>
  <si>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</si>
  <si>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</si>
  <si>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</si>
  <si>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</si>
  <si>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</si>
  <si>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</si>
  <si>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</si>
  <si>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</si>
  <si>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</si>
  <si>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</si>
  <si>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</si>
  <si>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</si>
  <si>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</si>
  <si>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</si>
  <si>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</si>
  <si>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</si>
  <si>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</si>
  <si>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</si>
  <si>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</si>
  <si>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</si>
  <si>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</si>
  <si>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</si>
  <si>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</si>
  <si>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</si>
  <si>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</si>
  <si>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</si>
  <si>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</si>
  <si>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</si>
  <si>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</si>
  <si>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</si>
  <si>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</si>
  <si>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</si>
  <si>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</si>
  <si>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</si>
  <si>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</si>
  <si>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</si>
  <si>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</si>
  <si>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</si>
  <si>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</si>
  <si>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</si>
  <si>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</si>
  <si>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</si>
  <si>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</si>
  <si>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</si>
  <si>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</si>
  <si>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</si>
  <si>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</si>
  <si>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</si>
  <si>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</si>
  <si>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</si>
  <si>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</si>
  <si>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</si>
  <si>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</si>
  <si>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</si>
  <si>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</si>
  <si>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</si>
  <si>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</si>
  <si>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</si>
  <si>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</si>
  <si>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</si>
  <si>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</si>
  <si>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</si>
  <si>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</si>
  <si>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</si>
  <si>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</si>
  <si>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</si>
  <si>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</si>
  <si>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</si>
  <si>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</si>
  <si>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</si>
  <si>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</si>
  <si>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</si>
  <si>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</si>
  <si>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</si>
  <si>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</si>
  <si>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</si>
  <si>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</si>
  <si>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</si>
  <si>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</si>
  <si>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</si>
  <si>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</si>
  <si>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</si>
  <si>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</si>
  <si>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</si>
  <si>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</si>
  <si>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</si>
  <si>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</si>
  <si>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</si>
  <si>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</si>
  <si>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</si>
  <si>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</si>
  <si>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</si>
  <si>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</si>
  <si>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</si>
  <si>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</si>
  <si>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</si>
  <si>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</si>
  <si>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</si>
  <si>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</si>
  <si>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</si>
  <si>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</si>
  <si>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</si>
  <si>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</si>
  <si>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</si>
  <si>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</si>
  <si>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</si>
  <si>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</si>
  <si>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</si>
  <si>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</si>
  <si>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</si>
  <si>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</si>
  <si>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</si>
  <si>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</si>
  <si>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</si>
  <si>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</si>
  <si>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</si>
  <si>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</si>
  <si>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</si>
  <si>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</si>
  <si>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</si>
  <si>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</si>
  <si>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</si>
  <si>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</si>
  <si>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</si>
  <si>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</si>
  <si>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</si>
  <si>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</si>
  <si>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</si>
  <si>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</si>
  <si>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</si>
  <si>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</si>
  <si>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</si>
  <si>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</si>
  <si>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</si>
  <si>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</si>
  <si>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</si>
  <si>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</si>
  <si>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</si>
  <si>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</si>
  <si>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</si>
  <si>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</si>
  <si>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</si>
  <si>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</si>
  <si>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</si>
  <si>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</si>
  <si>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</si>
  <si>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</si>
  <si>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</si>
  <si>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</si>
  <si>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</si>
  <si>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</si>
  <si>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</si>
  <si>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</si>
  <si>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</si>
  <si>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</si>
  <si>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</si>
  <si>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</si>
  <si>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</si>
  <si>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</si>
  <si>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</si>
  <si>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</si>
  <si>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</si>
  <si>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</si>
  <si>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</si>
  <si>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</si>
  <si>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</si>
  <si>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</si>
  <si>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</si>
  <si>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</si>
  <si>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</si>
  <si>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</si>
  <si>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</si>
  <si>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</si>
  <si>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</si>
  <si>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</si>
  <si>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</si>
  <si>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</si>
  <si>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</si>
  <si>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</si>
  <si>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</si>
  <si>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</si>
  <si>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</si>
  <si>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</si>
  <si>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</si>
  <si>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</si>
  <si>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</si>
  <si>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</si>
  <si>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</si>
  <si>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</si>
  <si>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</si>
  <si>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</si>
  <si>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</si>
  <si>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</si>
  <si>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</si>
  <si>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</si>
  <si>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</si>
  <si>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</si>
  <si>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</si>
  <si>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</si>
  <si>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</si>
  <si>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</si>
  <si>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</si>
  <si>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</si>
  <si>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</si>
  <si>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</si>
  <si>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</si>
  <si>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</si>
  <si>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</si>
  <si>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</si>
  <si>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</si>
  <si>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</si>
  <si>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</si>
  <si>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</si>
  <si>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</si>
  <si>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</si>
  <si>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</si>
  <si>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</si>
  <si>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</si>
  <si>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</si>
  <si>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</si>
  <si>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</si>
  <si>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</si>
  <si>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</si>
  <si>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</si>
  <si>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</si>
  <si>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</si>
  <si>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</si>
  <si>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</si>
  <si>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</si>
  <si>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</si>
  <si>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</si>
  <si>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</si>
  <si>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</si>
  <si>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</si>
  <si>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</si>
  <si>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</si>
  <si>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</si>
  <si>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</si>
  <si>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</si>
  <si>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</si>
  <si>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</si>
  <si>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</si>
  <si>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</si>
  <si>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</si>
  <si>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</si>
  <si>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</si>
  <si>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</si>
  <si>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</si>
  <si>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</si>
  <si>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</si>
  <si>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</si>
  <si>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</si>
  <si>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</si>
  <si>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</si>
  <si>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</si>
  <si>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</si>
  <si>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</si>
  <si>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</si>
  <si>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</si>
  <si>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</si>
  <si>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</si>
  <si>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</si>
  <si>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</si>
  <si>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</si>
  <si>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</si>
  <si>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</si>
  <si>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</si>
  <si>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</si>
  <si>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</si>
  <si>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</si>
  <si>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</si>
  <si>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</si>
  <si>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</si>
  <si>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</si>
  <si>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</si>
  <si>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</si>
  <si>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</si>
  <si>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</si>
  <si>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</si>
  <si>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</si>
  <si>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</si>
  <si>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</si>
  <si>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</si>
  <si>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</si>
  <si>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</si>
  <si>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</si>
  <si>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</si>
  <si>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</si>
  <si>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</si>
  <si>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</si>
  <si>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</si>
  <si>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</si>
  <si>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</si>
  <si>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</si>
  <si>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</si>
  <si>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</si>
  <si>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</si>
  <si>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</si>
  <si>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</si>
  <si>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</si>
  <si>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</si>
  <si>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</si>
  <si>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</si>
  <si>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</si>
  <si>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</si>
  <si>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</si>
  <si>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</si>
  <si>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</si>
  <si>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</si>
  <si>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</si>
  <si>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</si>
  <si>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</si>
  <si>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</si>
  <si>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</si>
  <si>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</si>
  <si>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</si>
  <si>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</si>
  <si>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</si>
  <si>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</si>
  <si>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</si>
  <si>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</si>
  <si>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</si>
  <si>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</si>
  <si>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</si>
  <si>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</si>
  <si>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</si>
  <si>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</si>
  <si>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</si>
  <si>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</si>
  <si>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</si>
  <si>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</si>
  <si>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</si>
  <si>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</si>
  <si>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</si>
  <si>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</si>
  <si>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</si>
  <si>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</si>
  <si>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</si>
  <si>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</si>
  <si>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</si>
  <si>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</si>
  <si>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</si>
  <si>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</si>
  <si>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</si>
  <si>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</si>
  <si>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</si>
  <si>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</si>
  <si>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</si>
  <si>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</si>
  <si>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</si>
  <si>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</si>
  <si>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</si>
  <si>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</si>
  <si>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</si>
  <si>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</si>
  <si>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</si>
  <si>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</si>
  <si>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</si>
  <si>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</si>
  <si>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</si>
  <si>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</si>
  <si>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</si>
  <si>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</si>
  <si>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</si>
  <si>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</si>
  <si>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</si>
  <si>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</si>
  <si>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</si>
  <si>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</si>
  <si>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</si>
  <si>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</si>
  <si>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</si>
  <si>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</si>
  <si>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</si>
  <si>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</si>
  <si>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</si>
  <si>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</si>
  <si>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</si>
  <si>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</si>
  <si>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</si>
  <si>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</si>
  <si>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</si>
  <si>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</si>
  <si>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</si>
  <si>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</si>
  <si>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</si>
  <si>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</si>
  <si>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</si>
  <si>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</si>
  <si>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</si>
  <si>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</si>
  <si>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</si>
  <si>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</si>
  <si>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</si>
  <si>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</si>
  <si>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</si>
  <si>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</si>
  <si>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</si>
  <si>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</si>
  <si>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</si>
  <si>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</si>
  <si>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</si>
  <si>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</si>
  <si>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</si>
  <si>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</si>
  <si>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</si>
  <si>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</si>
  <si>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</si>
  <si>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</si>
  <si>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</si>
  <si>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</si>
  <si>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</si>
  <si>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</si>
  <si>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</si>
  <si>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</si>
  <si>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</si>
  <si>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</si>
  <si>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</si>
  <si>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</si>
  <si>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</si>
  <si>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</si>
  <si>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</si>
  <si>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</si>
  <si>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</si>
  <si>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</si>
  <si>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</si>
  <si>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</si>
  <si>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</si>
  <si>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</si>
  <si>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</si>
  <si>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</si>
  <si>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</si>
  <si>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</si>
  <si>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</si>
  <si>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</si>
  <si>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</si>
  <si>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</si>
  <si>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</si>
  <si>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</si>
  <si>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</si>
  <si>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</si>
  <si>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</si>
  <si>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</si>
  <si>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</si>
  <si>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</si>
  <si>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</si>
  <si>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</si>
  <si>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</si>
  <si>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</si>
  <si>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</si>
  <si>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</si>
  <si>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</si>
  <si>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</si>
  <si>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</si>
  <si>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</si>
  <si>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</si>
  <si>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</si>
  <si>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</si>
  <si>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</si>
  <si>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</si>
  <si>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</si>
  <si>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</si>
  <si>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</si>
  <si>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</si>
  <si>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</si>
  <si>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</si>
  <si>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</si>
  <si>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</si>
  <si>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</si>
  <si>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</si>
  <si>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</si>
  <si>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</si>
  <si>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</si>
  <si>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</si>
  <si>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</si>
  <si>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</si>
  <si>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</si>
  <si>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</si>
  <si>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</si>
  <si>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</si>
  <si>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</si>
  <si>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</si>
  <si>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</si>
  <si>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</si>
  <si>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</si>
  <si>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</si>
  <si>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</si>
  <si>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</si>
  <si>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</si>
  <si>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</si>
  <si>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</si>
  <si>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</si>
  <si>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</si>
  <si>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</si>
  <si>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</si>
  <si>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</si>
  <si>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</si>
  <si>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</si>
  <si>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</si>
  <si>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</si>
  <si>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</si>
  <si>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</si>
  <si>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</si>
  <si>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</si>
  <si>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</si>
  <si>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</si>
  <si>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</si>
  <si>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</si>
  <si>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</si>
  <si>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</si>
  <si>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</si>
  <si>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</si>
  <si>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</si>
  <si>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</si>
  <si>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</si>
  <si>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</si>
  <si>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</si>
  <si>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</si>
  <si>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</si>
  <si>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</si>
  <si>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</si>
  <si>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</si>
  <si>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</si>
  <si>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</si>
  <si>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</si>
  <si>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</si>
  <si>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</si>
  <si>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</si>
  <si>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</si>
  <si>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</si>
  <si>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</si>
  <si>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</si>
  <si>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</si>
  <si>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</si>
  <si>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</si>
  <si>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</si>
  <si>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</si>
  <si>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</si>
  <si>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</si>
  <si>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</si>
  <si>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</si>
  <si>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</si>
  <si>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</si>
  <si>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</si>
  <si>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</si>
  <si>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</si>
  <si>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</si>
  <si>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</si>
  <si>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</si>
  <si>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</si>
  <si>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</si>
  <si>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</si>
  <si>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</si>
  <si>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</si>
  <si>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</si>
  <si>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</si>
  <si>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</si>
  <si>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</si>
  <si>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</si>
  <si>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</si>
  <si>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</si>
  <si>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</si>
  <si>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</si>
  <si>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</si>
  <si>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</si>
  <si>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</si>
  <si>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</si>
  <si>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</si>
  <si>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</si>
  <si>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</si>
  <si>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</si>
  <si>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</si>
  <si>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</si>
  <si>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</si>
  <si>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</si>
  <si>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</si>
  <si>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</si>
  <si>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</si>
  <si>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</si>
  <si>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</si>
  <si>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</si>
  <si>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</si>
  <si>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</si>
  <si>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</si>
  <si>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</si>
  <si>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</si>
  <si>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</si>
  <si>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</si>
  <si>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</si>
  <si>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</si>
  <si>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</si>
  <si>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</si>
  <si>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</si>
  <si>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</si>
  <si>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</si>
  <si>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</si>
  <si>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</si>
  <si>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</si>
  <si>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</si>
  <si>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</si>
  <si>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</si>
  <si>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</si>
  <si>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</si>
  <si>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</si>
  <si>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</si>
  <si>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</si>
  <si>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</si>
  <si>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</si>
  <si>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</si>
  <si>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</si>
  <si>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</si>
  <si>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</si>
  <si>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</si>
  <si>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</si>
  <si>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</si>
  <si>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</si>
  <si>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</si>
  <si>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</si>
  <si>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</si>
  <si>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</si>
  <si>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</si>
  <si>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</si>
  <si>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</si>
  <si>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</si>
  <si>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</si>
  <si>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</si>
  <si>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</si>
  <si>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</si>
  <si>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</si>
  <si>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</si>
  <si>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</si>
  <si>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</si>
  <si>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</si>
  <si>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</si>
  <si>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</si>
  <si>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</si>
  <si>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</si>
  <si>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</si>
  <si>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</si>
  <si>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</si>
  <si>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</si>
  <si>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</si>
  <si>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</si>
  <si>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</si>
  <si>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</si>
  <si>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</si>
  <si>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</si>
  <si>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</si>
  <si>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</si>
  <si>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</si>
  <si>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</si>
  <si>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</si>
  <si>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</si>
  <si>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</si>
  <si>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</si>
  <si>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</si>
  <si>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</si>
  <si>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</si>
  <si>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</si>
  <si>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</si>
  <si>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</si>
  <si>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</si>
  <si>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</si>
  <si>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</si>
  <si>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</si>
  <si>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</si>
  <si>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</si>
  <si>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</si>
  <si>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</si>
  <si>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</si>
  <si>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</si>
  <si>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</si>
  <si>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</si>
  <si>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</si>
  <si>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</si>
  <si>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</si>
  <si>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</si>
  <si>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</si>
  <si>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</si>
  <si>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</si>
  <si>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</si>
  <si>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</si>
  <si>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</si>
  <si>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</si>
  <si>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</si>
  <si>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</si>
  <si>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</si>
  <si>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</si>
  <si>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</si>
  <si>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</si>
  <si>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</si>
  <si>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</si>
  <si>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</si>
  <si>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</si>
  <si>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</si>
  <si>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</si>
  <si>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</si>
  <si>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</si>
  <si>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</si>
  <si>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</si>
  <si>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</si>
  <si>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</si>
  <si>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</si>
  <si>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</si>
  <si>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</si>
  <si>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</si>
  <si>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</si>
  <si>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</si>
  <si>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</si>
  <si>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</si>
  <si>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</si>
  <si>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</si>
  <si>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</si>
  <si>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</si>
  <si>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</si>
  <si>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</si>
  <si>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</si>
  <si>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</si>
  <si>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</si>
  <si>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</si>
  <si>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</si>
  <si>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</si>
  <si>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</si>
  <si>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</si>
  <si>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</si>
  <si>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</si>
  <si>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</si>
  <si>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</si>
  <si>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</si>
  <si>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</si>
  <si>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</si>
  <si>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</si>
  <si>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</si>
  <si>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</si>
  <si>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</si>
  <si>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</si>
  <si>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</si>
  <si>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</si>
  <si>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</si>
  <si>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</si>
  <si>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</si>
  <si>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</si>
  <si>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</si>
  <si>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</si>
  <si>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</si>
  <si>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</si>
  <si>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</si>
  <si>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</si>
  <si>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</si>
  <si>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</si>
  <si>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</si>
  <si>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</si>
  <si>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</si>
  <si>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</si>
  <si>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</si>
  <si>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</si>
  <si>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</si>
  <si>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</si>
  <si>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</si>
  <si>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</si>
  <si>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</si>
  <si>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</si>
  <si>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</si>
  <si>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</si>
  <si>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</si>
  <si>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</si>
  <si>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</si>
  <si>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</si>
  <si>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</si>
  <si>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</si>
  <si>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</si>
  <si>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</si>
  <si>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</si>
  <si>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</si>
  <si>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</si>
  <si>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</si>
  <si>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</si>
  <si>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</si>
  <si>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</si>
  <si>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</si>
  <si>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</si>
  <si>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</si>
  <si>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</si>
  <si>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</si>
  <si>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</si>
  <si>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</si>
  <si>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</si>
  <si>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</si>
  <si>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</si>
  <si>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</si>
  <si>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</si>
  <si>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</si>
  <si>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</si>
  <si>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</si>
  <si>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</si>
  <si>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</si>
  <si>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</si>
  <si>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</si>
  <si>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</si>
  <si>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</si>
  <si>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</si>
  <si>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</si>
  <si>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</si>
  <si>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</si>
  <si>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</si>
  <si>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</si>
  <si>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</si>
  <si>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</si>
  <si>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</si>
  <si>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</si>
  <si>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</si>
  <si>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</si>
  <si>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</si>
  <si>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</si>
  <si>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</si>
  <si>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</si>
  <si>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</si>
  <si>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</si>
  <si>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</si>
  <si>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</si>
  <si>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</si>
  <si>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</si>
  <si>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</si>
  <si>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</si>
  <si>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</si>
  <si>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</si>
  <si>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</si>
  <si>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</si>
  <si>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</si>
  <si>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</si>
  <si>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</si>
  <si>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</si>
  <si>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</si>
  <si>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</si>
  <si>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</si>
  <si>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</si>
  <si>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</si>
  <si>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</si>
  <si>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</si>
  <si>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</si>
  <si>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</si>
  <si>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</si>
  <si>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</si>
  <si>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</si>
  <si>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</si>
  <si>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</si>
  <si>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</si>
  <si>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</si>
  <si>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</si>
  <si>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</si>
  <si>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</si>
  <si>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</si>
  <si>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</si>
  <si>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</si>
  <si>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</si>
  <si>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</si>
  <si>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</si>
  <si>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</si>
  <si>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</si>
  <si>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</si>
  <si>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</si>
  <si>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</si>
  <si>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</si>
  <si>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</si>
  <si>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</si>
  <si>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</si>
  <si>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</si>
  <si>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</si>
  <si>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</si>
  <si>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</si>
  <si>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</si>
  <si>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</si>
  <si>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</si>
  <si>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</si>
  <si>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</si>
  <si>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</si>
  <si>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</si>
  <si>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</si>
  <si>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</si>
  <si>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</si>
  <si>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</si>
  <si>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</si>
  <si>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</si>
  <si>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</si>
  <si>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</si>
  <si>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</si>
  <si>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</si>
  <si>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</si>
  <si>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</si>
  <si>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</si>
  <si>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</si>
  <si>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</si>
  <si>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</si>
  <si>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</si>
  <si>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</si>
  <si>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</si>
  <si>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</si>
  <si>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</si>
  <si>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</si>
  <si>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</si>
  <si>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</si>
  <si>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</si>
  <si>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</si>
  <si>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</si>
  <si>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</si>
  <si>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</si>
  <si>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</si>
  <si>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</si>
  <si>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</si>
  <si>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</si>
  <si>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</si>
  <si>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</si>
  <si>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</si>
  <si>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</si>
  <si>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</si>
  <si>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</si>
  <si>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</si>
  <si>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</si>
  <si>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</si>
  <si>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</si>
  <si>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</si>
  <si>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</si>
  <si>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</si>
  <si>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</si>
  <si>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</si>
  <si>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</si>
  <si>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</si>
  <si>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</si>
  <si>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</si>
  <si>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</si>
  <si>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</si>
  <si>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</si>
  <si>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</si>
  <si>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</si>
  <si>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</si>
  <si>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</si>
  <si>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</si>
  <si>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</si>
  <si>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</si>
  <si>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</si>
  <si>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</si>
  <si>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</si>
  <si>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</si>
  <si>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</si>
  <si>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</si>
  <si>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</si>
  <si>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</si>
  <si>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</si>
  <si>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</si>
  <si>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</si>
  <si>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</si>
  <si>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</si>
  <si>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</si>
  <si>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</si>
  <si>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</si>
  <si>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</si>
  <si>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</si>
  <si>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</si>
  <si>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</si>
  <si>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</si>
  <si>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</si>
  <si>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</si>
  <si>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</si>
  <si>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</si>
  <si>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</si>
  <si>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</si>
  <si>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</si>
  <si>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</si>
  <si>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</si>
  <si>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</si>
  <si>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</si>
  <si>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</si>
  <si>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</si>
  <si>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</si>
  <si>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</si>
  <si>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</si>
  <si>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</si>
  <si>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</si>
  <si>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</si>
  <si>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</si>
  <si>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</si>
  <si>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</si>
  <si>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</si>
  <si>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</si>
  <si>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</si>
  <si>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</si>
  <si>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</si>
  <si>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</si>
  <si>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</si>
  <si>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</si>
  <si>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</si>
  <si>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</si>
  <si>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</si>
  <si>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</si>
  <si>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</si>
  <si>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</si>
  <si>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</si>
  <si>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</si>
  <si>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</si>
  <si>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</si>
  <si>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</si>
  <si>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</si>
  <si>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</si>
  <si>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</si>
  <si>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</si>
  <si>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</si>
  <si>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</si>
  <si>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</si>
  <si>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</si>
  <si>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</si>
  <si>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</si>
  <si>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</si>
  <si>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</si>
  <si>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</si>
  <si>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</si>
  <si>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</si>
  <si>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</si>
  <si>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</si>
  <si>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</si>
  <si>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</si>
  <si>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</si>
  <si>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</si>
  <si>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</si>
  <si>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</si>
  <si>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</si>
  <si>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</si>
  <si>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</si>
  <si>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</si>
  <si>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</si>
  <si>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</si>
  <si>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</si>
  <si>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</si>
  <si>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</si>
  <si>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</si>
  <si>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</si>
  <si>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</si>
  <si>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</si>
  <si>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</si>
  <si>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</si>
  <si>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</si>
  <si>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</si>
  <si>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</si>
  <si>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</si>
  <si>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</si>
  <si>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</si>
  <si>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</si>
  <si>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</si>
  <si>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</si>
  <si>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</si>
  <si>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</si>
  <si>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</si>
  <si>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</si>
  <si>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</si>
  <si>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</si>
  <si>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</si>
  <si>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</si>
  <si>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</si>
  <si>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</si>
  <si>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</si>
  <si>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</si>
  <si>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</si>
  <si>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</si>
  <si>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</si>
  <si>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</si>
  <si>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</si>
  <si>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</si>
  <si>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</si>
  <si>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</si>
  <si>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</si>
  <si>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</si>
  <si>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</si>
  <si>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</si>
  <si>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</si>
  <si>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</si>
  <si>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</si>
  <si>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</si>
  <si>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</si>
  <si>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</si>
  <si>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</si>
  <si>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</si>
  <si>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</si>
  <si>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</si>
  <si>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</si>
  <si>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</si>
  <si>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</si>
  <si>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</si>
  <si>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</si>
  <si>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</si>
  <si>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</si>
  <si>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</si>
  <si>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</si>
  <si>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</si>
  <si>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</si>
  <si>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</si>
  <si>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</si>
  <si>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</si>
  <si>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</si>
  <si>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</si>
  <si>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</si>
  <si>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</si>
  <si>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</si>
  <si>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</si>
  <si>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</si>
  <si>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</si>
  <si>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</si>
  <si>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</si>
  <si>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</si>
  <si>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</si>
  <si>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</si>
  <si>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</si>
  <si>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</si>
  <si>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</si>
  <si>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</si>
  <si>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</si>
  <si>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</si>
  <si>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</si>
  <si>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</si>
  <si>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</si>
  <si>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</si>
  <si>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</si>
  <si>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</si>
  <si>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</si>
  <si>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</si>
  <si>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</si>
  <si>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</si>
  <si>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</si>
  <si>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</si>
  <si>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</si>
  <si>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</si>
  <si>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</si>
  <si>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</si>
  <si>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</si>
  <si>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</si>
  <si>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</si>
  <si>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</si>
  <si>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</si>
  <si>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</si>
  <si>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</si>
  <si>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</si>
  <si>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</si>
  <si>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</si>
  <si>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</si>
  <si>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</si>
  <si>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</si>
  <si>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</si>
  <si>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</si>
  <si>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</si>
  <si>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</si>
  <si>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</si>
  <si>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</si>
  <si>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</si>
  <si>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</si>
  <si>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</si>
  <si>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</si>
  <si>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</si>
  <si>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</si>
  <si>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</si>
  <si>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</si>
  <si>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</si>
  <si>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</si>
  <si>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</si>
  <si>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</si>
  <si>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</si>
  <si>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</si>
  <si>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</si>
  <si>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</si>
  <si>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</si>
  <si>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</si>
  <si>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</si>
  <si>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</si>
  <si>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</si>
  <si>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</si>
  <si>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</si>
  <si>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</si>
  <si>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</si>
  <si>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</si>
  <si>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</si>
  <si>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</si>
  <si>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</si>
  <si>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</si>
  <si>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</si>
  <si>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</si>
  <si>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</si>
  <si>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70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</si>
  <si>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</si>
  <si>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</si>
  <si>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</si>
  <si>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</si>
  <si>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</si>
  <si>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</si>
  <si>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</si>
  <si>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</si>
  <si>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</si>
  <si>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</si>
  <si>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</si>
  <si>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</si>
  <si>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</si>
  <si>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</si>
  <si>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</si>
  <si>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</si>
  <si>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</si>
  <si>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</si>
  <si>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</si>
  <si>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</si>
  <si>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</si>
  <si>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</si>
  <si>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</si>
  <si>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</si>
  <si>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</si>
  <si>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</si>
  <si>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</si>
  <si>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</si>
  <si>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</si>
  <si>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</si>
  <si>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</si>
  <si>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</si>
  <si>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</si>
  <si>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</si>
  <si>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</si>
  <si>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</si>
  <si>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</si>
  <si>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</si>
  <si>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</si>
  <si>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</si>
  <si>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</si>
  <si>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</si>
  <si>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</si>
  <si>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</si>
  <si>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</si>
  <si>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</si>
  <si>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</si>
  <si>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</si>
  <si>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</si>
  <si>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</si>
  <si>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</si>
  <si>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</si>
  <si>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</si>
  <si>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</si>
  <si>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</si>
  <si>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</si>
  <si>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</si>
  <si>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</si>
  <si>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</si>
  <si>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</si>
  <si>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</si>
  <si>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</si>
  <si>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</si>
  <si>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</si>
  <si>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</si>
  <si>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</si>
  <si>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</si>
  <si>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</si>
  <si>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</si>
  <si>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</si>
  <si>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</si>
  <si>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</si>
  <si>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</si>
  <si>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</si>
  <si>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</si>
  <si>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</si>
  <si>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</si>
  <si>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</si>
  <si>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</si>
  <si>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</si>
  <si>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</si>
  <si>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</si>
  <si>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</si>
  <si>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</si>
  <si>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</si>
  <si>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</si>
  <si>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</si>
  <si>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PCM-20251001-00002240</t>
  </si>
  <si>
    <t>Site again down // ETA 35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</si>
  <si>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</si>
  <si>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</si>
  <si>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</si>
  <si>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</si>
  <si>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</si>
  <si>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</si>
  <si>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</si>
  <si>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 xml:space="preserve"> PCM-20251001-00002209 </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</si>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</sst>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2" totalsRowShown="0" headerRowDxfId="157" dataDxfId="156" headerRowBorderDxfId="154" tableBorderDxfId="155" totalsRowBorderDxfId="153">
  <autoFilter ref="A1:CJ3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269.06043217592378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15.43944837962772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6.9668287032982334E-2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45932.00885810185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45932.00885810185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45932.00885810185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45932.00885810185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45932.00885810185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45932.00885810185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45932.00885810185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45932.00885810185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45932.00885810185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45932.00885810185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45932.00885810185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45932.00885810185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45932.00885810185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45932.00885810185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45932.00885810185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45932.00885810185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45932.00885810185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45932.00885810185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45932.00885810185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45932.00885810185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45932.00885810185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45932.00885810185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45932.00885810185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45932.00885810185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45932.00885810185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45932.00885810185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45932.00885810185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45932.00885810185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45932.00885810185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45932.00885810185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45932.00885810185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45932.00885810185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45932.00885810185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45932.00885810185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45932.00885810185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45932.00885810185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45932.00885810185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45932.00885810185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45932.00885810185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45932.00885810185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45932.00885810185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45932.00885810185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45932.00885810185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45932.00885810185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45932.00885810185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45932.00885810185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45932.00885810185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45932.00885810185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45932.00885810185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45932.00885810185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45932.00885810185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45932.00885810185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45932.00885810185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45932.00885810185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45932.00885810185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45932.00885810185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45932.00885810185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45932.00885810185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45932.00885810185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45932.00885810185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45932.00885810185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45932.00885810185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45932.00885810185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45932.00885810185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45932.00885810185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45932.00885810185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45932.00885810185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45932.00885810185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45932.00885810185</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64B958D9-CF36-4213-B4D1-B3B1E6501F5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2"/>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240.35707569443912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125.28177476851852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107.00902013888845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8.7832909722201293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21370</v>
      </c>
      <c r="E7" s="131" t="s">
        <v>38964</v>
      </c>
      <c r="F7" s="144">
        <v>45931.982835648145</v>
      </c>
      <c r="G7" s="133">
        <f ca="1">IFERROR(NOW()-F7,"-")</f>
        <v>2.6022222227766179E-2</v>
      </c>
      <c r="H7" s="144">
        <v>45931.972418981481</v>
      </c>
      <c r="I7" s="18" t="str">
        <f>IFERROR(VLOOKUP(D7,DB!A:F,6,0),"")</f>
        <v>SCECO</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45932.008857870373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45932.008857870373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45932.008857870373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45932.008857870373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45932.008857870373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45932.008857870373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45932.008857870373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45932.008857870373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45932.008857870373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45932.008857870373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45932.008857870373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45932.008857870373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45932.008857870373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45932.008857870373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45932.008857870373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45932.008857870373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45932.008857870373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45932.008857870373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45932.008857870373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45932.008857870373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45932.008857870373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45932.008857870373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45932.008857870373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45932.008857870373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45932.008857870373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45932.008857870373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45932.008857870373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45932.008857870373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45932.008857870373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45932.008857870373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45932.008857870373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45932.008857870373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45932.008857870373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45932.008857870373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45932.008857870373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45932.008857870373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45932.008857870373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45932.008857870373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45932.008857870373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45932.008857870373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45932.008857870373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45932.008857870373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45932.008857870373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45932.008857870373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45932.008857870373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45932.008857870373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45932.008857870373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45932.008857870373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45932.008857870373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45932.008857870373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45932.008857870373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45932.008857870373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45932.008857870373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45932.008857870373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45932.008857870373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45932.008857870373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45932.008857870373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45932.008857870373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45932.008857870373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45932.008857870373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45932.008857870373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45932.008857870373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45932.008857870373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45932.008857870373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45932.008857870373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45932.008857870373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45932.008857870373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45932.008857870373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45932.008857870373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45932.008857870373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45932.008857870373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45932.008857870373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45932.008857870373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45932.008857870373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45932.008857870373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45932.008857870373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45932.008857870373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45932.008857870373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45932.008857870373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45932.008857870373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45932.008857870373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45932.008857870373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45932.008857870373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45932.008857870373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45932.008857870373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45932.008857870373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45932.008857870373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45932.008857870373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45932.008857870373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45932.008857870373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45932.008857870373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45932.008857870373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45932.008857870373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45932.008857870373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45932.008857870373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45932.008857870373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45932.008857870373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45932.008857870373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45932.008857870373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45932.008857870373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45932.008857870373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45932.008857870373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45932.008857870373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45932.008857870373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45932.008857870373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45932.008857870373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45932.008857870373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45932.008857870373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45932.008857870373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45932.008857870373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45932.008857870373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45932.008857870373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45932.008857870373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45932.008857870373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45932.008857870373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45932.008857870373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45932.008857870373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45932.008857870373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45932.008857870373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45932.008857870373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45932.008857870373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45932.008857870373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45932.008857870373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45932.008857870373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45932.008857870373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45932.008857870373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45932.008857870373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45932.008857870373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45932.008857870373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45932.008857870373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45932.008857870373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45932.008857870373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45932.008857870373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45932.008857870373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45932.008857870373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45932.008857870373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45932.008857870373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45932.008857870373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45932.008857870373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45932.008857870373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45932.008857870373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45932.008857870373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45932.008857870373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45932.008857870373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45932.008857870373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45932.008857870373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45932.008857870373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45932.008857870373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45932.008857870373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45932.008857870373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45932.008857870373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45932.008857870373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45932.008857870373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45932.008857870373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45932.008857870373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45932.008857870373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45932.008857870373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45932.008857870373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45932.008857870373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45932.008857870373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45932.008857870373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45932.008857870373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45932.008857870373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45932.008857870373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45932.008857870373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45932.008857870373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45932.008857870373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45932.008857870373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45932.008857870373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45932.008857870373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45932.008857870373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45932.008857870373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45932.008857870373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45932.008857870373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45932.008857870373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45932.008857870373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45932.008857870373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45932.008857870373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45932.008857870373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45932.008857870373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45932.008857870373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45932.008857870373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45932.008857870373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45932.008857870373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45932.008857870373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45932.008857870373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45932.008857870373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45932.008857870373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45932.008857870373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45932.008857870373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45932.008857870373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45932.008857870373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45932.008857870373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45932.008857870373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45932.008857870373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45932.008857870373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45932.008857870373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45932.008857870373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45932.008857870373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45932.008857870373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45932.008857870373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45932.008857870373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45932.008857870373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45932.008857870373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45932.008857870373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45932.008857870373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45932.008857870373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45932.008857870373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45932.008857870373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45932.008857870373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45932.008857870373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45932.008857870373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45932.008857870373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45932.008857870373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45932.008857870373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45932.008857870373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45932.008857870373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45932.008857870373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45932.008857870373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45932.008857870373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45932.008857870373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45932.008857870373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45932.008857870373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45932.008857870373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45932.008857870373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45932.008857870373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45932.008857870373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45932.008857870373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45932.008857870373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45932.008857870373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45932.008857870373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45932.008857870373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45932.008857870373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45932.008857870373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45932.008857870373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45932.008857870373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45932.008857870373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45932.008857870373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45932.008857870373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45932.008857870373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45932.008857870373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45932.008857870373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45932.008857870373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45932.008857870373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45932.008857870373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45932.008857870373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45932.008857870373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45932.008857870373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45932.008857870373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45932.008857870373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45932.008857870373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45932.008857870373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45932.008857870373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45932.008857870373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45932.008857870373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45932.008857870373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45932.008857870373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45932.008857870373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45932.008857870373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45932.008857870373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45932.008857870373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45932.008857870373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45932.008857870373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45932.008857870373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45932.008857870373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45932.008857870373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45932.008857870373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45932.008857870373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45932.008857870373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45932.008857870373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45932.008857870373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45932.008857870373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45932.008857870373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45932.008857870373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45932.008857870373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45932.008857870373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45932.008857870373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45932.008857870373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45932.008857870373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45932.008857870373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45932.008857870373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45932.008857870373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45932.008857870373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45932.008857870373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45932.008857870373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45932.008857870373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45932.008857870373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45932.008857870373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45932.008857870373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45932.008857870373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45932.008857870373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45932.008857870373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45932.008857870373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45932.008857870373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45932.008857870373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45932.008857870373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45932.008857870373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45932.008857870373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45932.008857870373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45932.008857870373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45932.008857870373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45932.008857870373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45932.008857870373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45932.008857870373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45932.008857870373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45932.008857870373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45932.008857870373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45932.008857870373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45932.008857870373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45932.008857870373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45932.008857870373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45932.008857870373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45932.008857870373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45932.008857870373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45932.008857870373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45932.008857870373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45932.008857870373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45932.008857870373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45932.008857870373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45932.008857870373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45932.008857870373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45932.008857870373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45932.008857870373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45932.008857870373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45932.008857870373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45932.008857870373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45932.008857870373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45932.008857870373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45932.008857870373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45932.008857870373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45932.008857870373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45932.008857870373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45932.008857870373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45932.008857870373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45932.008857870373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45932.008857870373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45932.008857870373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45932.008857870373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45932.008857870373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45932.008857870373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45932.008857870373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45932.008857870373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45932.008857870373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45932.008857870373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45932.008857870373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45932.008857870373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45932.008857870373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45932.008857870373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45932.008857870373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45932.008857870373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45932.008857870373</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45932.008857870373</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45932.008857870373</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45932.008857870373</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45932.008857870373</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sheetData>
  <dataValidations count="2">
    <dataValidation allowBlank="1" showInputMessage="1" showErrorMessage="1" sqref="E1" xr:uid="{4D935161-CDD3-4592-B877-3FB59C99E142}"/>
    <dataValidation type="list" allowBlank="1" showInputMessage="1" showErrorMessage="1" sqref="E3:E3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45932.00885810185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45932.00885810185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45932.00885810185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45932.00885810185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45932.00885810185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45932.00885810185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45932.00885810185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45932.00885810185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45932.00885810185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45932.00885810185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45932.00885810185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45932.00885810185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45932.00885810185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45932.00885810185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45932.00885810185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45932.00885810185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45932.00885810185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45932.00885810185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45932.00885810185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45932.00885810185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45932.00885810185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45932.00885810185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45932.00885810185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45932.00885810185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45932.00885810185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45932.00885810185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45932.00885810185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45932.00885810185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45932.00885810185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45932.00885810185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45932.00885810185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45932.00885810185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45932.00885810185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45932.00885810185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45932.00885810185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45932.00885810185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45932.00885810185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45932.00885810185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45932.00885810185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45932.00885810185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45932.00885810185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45932.00885810185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45932.00885810185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45932.00885810185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45932.00885810185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45932.00885810185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45932.00885810185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45932.00885810185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45932.00885810185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45932.00885810185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45932.00885810185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45932.00885810185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45932.00885810185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45932.00885810185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45932.00885810185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45932.00885810185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45932.00885810185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45932.00885810185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45932.00885810185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45932.00885810185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45932.00885810185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45932.00885810185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45932.00885810185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45932.00885810185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45932.00885810185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45932.00885810185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45932.00885810185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45932.00885810185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45932.00885810185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45932.00885810185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45932.00885810185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45932.00885810185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45932.00885810185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45932.00885810185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45932.00885810185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45932.00885810185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45932.00885810185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45932.00885810185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45932.00885810185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45932.00885810185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45932.00885810185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45932.00885810185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45932.00885810185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45932.00885810185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45932.00885810185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45932.00885810185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45932.00885810185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45932.00885810185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45932.00885810185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45932.00885810185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45932.00885810185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45932.00885810185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45932.00885810185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45932.00885810185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45932.00885810185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45932.00885810185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45932.00885810185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45932.00885810185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45932.00885810185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45932.00885810185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45932.00885810185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45932.00885810185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45932.00885810185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45932.00885810185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45932.00885810185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45932.00885810185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45932.00885810185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45932.00885810185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45932.00885810185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45932.00885810185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45932.00885810185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45932.00885810185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45932.00885810185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45932.00885810185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45932.00885810185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45932.00885810185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45932.00885810185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45932.00885810185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45932.00885810185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45932.00885810185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45932.00885810185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45932.00885810185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45932.00885810185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45932.00885810185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45932.00885810185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45932.00885810185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45932.00885810185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45932.00885810185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45932.00885810185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45932.00885810185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45932.00885810185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45932.00885810185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45932.00885810185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45932.00885810185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45932.00885810185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45932.00885810185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45932.00885810185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45932.00885810185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45932.00885810185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45932.00885810185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45932.00885810185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45932.00885810185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45932.00885810185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45932.00885810185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45932.00885810185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45932.00885810185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45932.00885810185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45932.00885810185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45932.00885810185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45932.00885810185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45932.00885810185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45932.00885810185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45932.00885810185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45932.00885810185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45932.00885810185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45932.00885810185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45932.00885810185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45932.00885810185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45932.00885810185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45932.00885810185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45932.00885810185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45932.00885810185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45932.00885810185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45932.00885810185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45932.00885810185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45932.00885810185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45932.00885810185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45932.00885810185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45932.00885810185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45932.00885810185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45932.00885810185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45932.00885810185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45932.00885810185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45932.00885810185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45932.00885810185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45932.00885810185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45932.00885810185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45932.00885810185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45932.00885810185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45932.00885810185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45932.00885810185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45932.00885810185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45932.00885810185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45932.00885810185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45932.00885810185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45932.00885810185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45932.00885810185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45932.00885810185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45932.00885810185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45932.00885810185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45932.00885810185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45932.00885810185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45932.00885810185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45932.00885810185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45932.00885810185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45932.00885810185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45932.00885810185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45932.00885810185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45932.00885810185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45932.00885810185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45932.00885810185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45932.00885810185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45932.00885810185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45932.00885810185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45932.00885810185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45932.00885810185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45932.00885810185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45932.00885810185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45932.00885810185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45932.00885810185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45932.00885810185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45932.00885810185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45932.00885810185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45932.00885810185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45932.00885810185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45932.00885810185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45932.00885810185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45932.00885810185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45932.00885810185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45932.00885810185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45932.00885810185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45932.00885810185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45932.00885810185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45932.00885810185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45932.00885810185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45932.00885810185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45932.00885810185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45932.00885810185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45932.00885810185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45932.00885810185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45932.00885810185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45932.00885810185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45932.00885810185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45932.00885810185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45932.00885810185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45932.00885810185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45932.00885810185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45932.00885810185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45932.00885810185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45932.00885810185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45932.00885810185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45932.00885810185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45932.00885810185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45932.00885810185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45932.00885810185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45932.00885810185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45932.00885810185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45932.00885810185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45932.00885810185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45932.00885810185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45932.00885810185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45932.00885810185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45932.00885810185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45932.00885810185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45932.00885810185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45932.00885810185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45932.00885810185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45932.00885810185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45932.00885810185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45932.00885810185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45932.00885810185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45932.00885810185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45932.00885810185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45932.00885810185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45932.00885810185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45932.00885810185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45932.00885810185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45932.00885810185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45932.00885810185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45932.00885810185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45932.00885810185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45932.00885810185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45932.00885810185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45932.00885810185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45932.00885810185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45932.00885810185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45932.00885810185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45932.00885810185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45932.00885810185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45932.00885810185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45932.00885810185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45932.00885810185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45932.00885810185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45932.00885810185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45932.00885810185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45932.00885810185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45932.00885810185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45932.00885810185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45932.00885810185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45932.00885810185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45932.00885810185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45932.00885810185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45932.00885810185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45932.00885810185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45932.00885810185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45932.00885810185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45932.00885810185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45932.00885810185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45932.00885810185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45932.00885810185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45932.00885810185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45932.00885810185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45932.00885810185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45932.00885810185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45932.00885810185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45932.00885810185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45932.00885810185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45932.00885810185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45932.00885810185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45932.00885810185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45932.00885810185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45932.00885810185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45932.00885810185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45932.00885810185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45932.00885810185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45932.00885810185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45932.00885810185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45932.00885810185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45932.00885810185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45932.00885810185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45932.00885810185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45932.00885810185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45932.00885810185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45932.00885810185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45932.00885810185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45932.00885810185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45932.00885810185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45932.00885810185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45932.00885810185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45932.00885810185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45932.00885810185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45932.00885810185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45932.00885810185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45932.00885810185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45932.00885810185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45932.00885810185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45932.00885810185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45932.00885810185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45932.00885810185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45932.00885810185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45932.00885810185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45932.00885810185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45932.00885810185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45932.00885810185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45932.00885810185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45932.00885810185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45932.00885810185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45932.00885810185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45932.00885810185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45932.00885810185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45932.00885810185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45932.00885810185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45932.00885810185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45932.00885810185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45932.00885810185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45932.00885810185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45932.00885810185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45932.00885810185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45932.00885810185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45932.00885810185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45932.00885810185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45932.00885810185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45932.00885810185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45932.00885810185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45932.00885810185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45932.00885810185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45932.00885810185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45932.00885810185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45932.00885810185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45932.00885810185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45932.00885810185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45932.00885810185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45932.00885810185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45932.00885810185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45932.00885810185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45932.00885810185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45932.00885810185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45932.00885810185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45932.00885810185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45932.00885810185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45932.00885810185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45932.00885810185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45932.00885810185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45932.00885810185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45932.00885810185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45932.00885810185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45932.00885810185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45932.00885810185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45932.00885810185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45932.00885810185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45932.00885810185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45932.00885810185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45932.00885810185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45932.00885810185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45932.00885810185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45932.00885810185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45932.00885810185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45932.00885810185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45932.00885810185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45932.00885810185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45932.00885810185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45932.00885810185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45932.00885810185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45932.00885810185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45932.00885810185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45932.00885810185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45932.00885810185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45932.00885810185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45932.00885810185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45932.00885810185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45932.00885810185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45932.00885810185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45932.00885810185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45932.00885810185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45932.00885810185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45932.00885810185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45932.00885810185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45932.00885810185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45932.00885810185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45932.00885810185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45932.00885810185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45932.00885810185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45932.00885810185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45932.00885810185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45932.00885810185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45932.00885810185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45932.00885810185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45932.00885810185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45932.00885810185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45932.00885810185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45932.00885810185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45932.00885810185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45932.00885810185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45932.00885810185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45932.00885810185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45932.00885810185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45932.00885810185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45932.00885810185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45932.00885810185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45932.00885810185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45932.00885810185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45932.00885810185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45932.00885810185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45932.00885810185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45932.00885810185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45932.00885810185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45932.00885810185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45932.00885810185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45932.00885810185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45932.00885810185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45932.00885810185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45932.00885810185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45932.00885810185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45932.00885810185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45932.00885810185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45932.00885810185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45932.00885810185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45932.00885810185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45932.00885810185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45932.00885810185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45932.00885810185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45932.00885810185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45932.00885810185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45932.00885810185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45932.00885810185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45932.00885810185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45932.00885810185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45932.00885810185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45932.00885810185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45932.00885810185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45932.00885810185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45932.00885810185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45932.00885810185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45932.00885810185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45932.00885810185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45932.00885810185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45932.00885810185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45932.00885810185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45932.00885810185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45932.00885810185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45932.00885810185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45932.00885810185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45932.00885810185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45932.00885810185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45932.00885810185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45932.00885810185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45932.00885810185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45932.00885810185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45932.00885810185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45932.00885810185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45932.00885810185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45932.00885810185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45932.00885810185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45932.00885810185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45932.00885810185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45932.00885810185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45932.00885810185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45932.00885810185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45932.00885810185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45932.00885810185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45932.00885810185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45932.00885810185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45932.00885810185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45932.00885810185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45932.00885810185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45932.00885810185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45932.00885810185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45932.00885810185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45932.00885810185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45932.00885810185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45932.00885810185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45932.00885810185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45932.00885810185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45932.00885810185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45932.00885810185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45932.00885810185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45932.00885810185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45932.00885810185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45932.00885810185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45932.00885810185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45932.00885810185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45932.00885810185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45932.00885810185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45932.00885810185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45932.00885810185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45932.00885810185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45932.00885810185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45932.00885810185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45932.00885810185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45932.00885810185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45932.00885810185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45932.00885810185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45932.00885810185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45932.00885810185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45932.00885810185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45932.00885810185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45932.00885810185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45932.00885810185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45932.00885810185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45932.00885810185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45932.00885810185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45932.00885810185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45932.00885810185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45932.00885810185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45932.00885810185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45932.00885810185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45932.00885810185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45932.00885810185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45932.00885810185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45932.00885810185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45932.00885810185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45932.00885810185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45932.00885810185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45932.00885810185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45932.00885810185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45932.00885810185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45932.00885810185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45932.00885810185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45932.00885810185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45932.00885810185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45932.00885810185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45932.00885810185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45932.00885810185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45932.00885810185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45932.00885810185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45932.00885810185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45932.00885810185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45932.00885810185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45932.00885810185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45932.00885810185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45932.00885810185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45932.00885810185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45932.00885810185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45932.00885810185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45932.00885810185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45932.00885810185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45932.00885810185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45932.00885810185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45932.00885810185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45932.00885810185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45932.00885810185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45932.00885810185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45932.00885810185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45932.00885810185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45932.00885810185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45932.00885810185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45932.00885810185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45932.00885810185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45932.00885810185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45932.00885810185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45932.00885810185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45932.00885810185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45932.00885810185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45932.00885810185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45932.00885810185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45932.00885810185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45932.00885810185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45932.00885810185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45932.00885810185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45932.00885810185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45932.00885810185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45932.00885810185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45932.00885810185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45932.00885810185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45932.00885810185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45932.00885810185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45932.00885810185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45932.00885810185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45932.00885810185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45932.00885810185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45932.00885810185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45932.00885810185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45932.00885810185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45932.00885810185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45932.00885810185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45932.00885810185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45932.00885810185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45932.00885810185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45932.00885810185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45932.00885810185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45932.00885810185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45932.00885810185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45932.00885810185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45932.00885810185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45932.00885810185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45932.00885810185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45932.00885810185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45932.00885810185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45932.00885810185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45932.00885810185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45932.00885810185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45932.00885810185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45932.00885810185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45932.00885810185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45932.00885810185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45932.00885810185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45932.00885810185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45932.00885810185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45932.00885810185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45932.00885810185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45932.00885810185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45932.00885810185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45932.00885810185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45932.00885810185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45932.00885810185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45932.00885810185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45932.00885810185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45932.00885810185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45932.00885810185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45932.00885810185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45932.00885810185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45932.00885810185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45932.00885810185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45932.00885810185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45932.00885810185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45932.00885810185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45932.00885810185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45932.00885810185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45932.00885810185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45932.00885810185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45932.00885810185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45932.00885810185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45932.00885810185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45932.00885810185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45932.00885810185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45932.00885810185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45932.00885810185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45932.00885810185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45932.00885810185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45932.00885810185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45932.00885810185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45932.00885810185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45932.00885810185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45932.00885810185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45932.00885810185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45932.00885810185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45932.00885810185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45932.00885810185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45932.00885810185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45932.00885810185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45932.00885810185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45932.00885810185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45932.00885810185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45932.00885810185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45932.00885810185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45932.00885810185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45932.00885810185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45932.00885810185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45932.00885810185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45932.00885810185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45932.00885810185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45932.00885810185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45932.00885810185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45932.00885810185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45932.00885810185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45932.00885810185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45932.00885810185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45932.00885810185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45932.00885810185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45932.00885810185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45932.00885810185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45932.00885810185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45932.00885810185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45932.00885810185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45932.00885810185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45932.00885810185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45932.00885810185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45932.00885810185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45932.00885810185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45932.00885810185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45932.00885810185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45932.00885810185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45932.00885810185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45932.00885810185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45932.00885810185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45932.00885810185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45932.00885810185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45932.00885810185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45932.00885810185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45932.00885810185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45932.00885810185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45932.00885810185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45932.00885810185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45932.00885810185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45932.00885810185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45932.00885810185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45932.00885810185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45932.00885810185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45932.00885810185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45932.00885810185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45932.00885810185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45932.00885810185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45932.00885810185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45932.00885810185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45932.00885810185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45932.00885810185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45932.00885810185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45932.00885810185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45932.00885810185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45932.00885810185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45932.00885810185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45932.00885810185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45932.00885810185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45932.00885810185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45932.00885810185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45932.00885810185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45932.00885810185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45932.00885810185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45932.00885810185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45932.00885810185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45932.00885810185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45932.00885810185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45932.00885810185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45932.00885810185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45932.00885810185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45932.00885810185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45932.00885810185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45932.00885810185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45932.00885810185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45932.00885810185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45932.00885810185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45932.00885810185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45932.00885810185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45932.00885810185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45932.00885810185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45932.00885810185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45932.00885810185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45932.00885810185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45932.00885810185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45932.00885810185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45932.00885810185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45932.00885810185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45932.00885810185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45932.00885810185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45932.00885810185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45932.00885810185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45932.00885810185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45932.00885810185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45932.00885810185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45932.00885810185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45932.00885810185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45932.00885810185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45932.00885810185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45932.00885810185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45932.00885810185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45932.00885810185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45932.00885810185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45932.00885810185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45932.00885810185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45932.00885810185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45932.00885810185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45932.00885810185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45932.00885810185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45932.00885810185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45932.00885810185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45932.00885810185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45932.00885810185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45932.00885810185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45932.00885810185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45932.00885810185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45932.00885810185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45932.00885810185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45932.00885810185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45932.00885810185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45932.00885810185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45932.00885810185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45932.00885810185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45932.00885810185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45932.00885810185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45932.00885810185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45932.00885810185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45932.00885810185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45932.00885810185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45932.00885810185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45932.00885810185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45932.00885810185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45932.00885810185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45932.00885810185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45932.00885810185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45932.00885810185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45932.00885810185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45932.00885810185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45932.00885810185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45932.00885810185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45932.00885810185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45932.00885810185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45932.00885810185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45932.00885810185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45932.00885810185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45932.00885810185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45932.00885810185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45932.00885810185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45932.00885810185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45932.00885810185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45932.00885810185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45932.00885810185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45932.00885810185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45932.00885810185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45932.00885810185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45932.00885810185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45932.00885810185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45932.00885810185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45932.00885810185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45932.00885810185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45932.00885810185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45932.00885810185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45932.00885810185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45932.00885810185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45932.00885810185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45932.00885810185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45932.00885810185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45932.00885810185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45932.00885810185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45932.00885810185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45932.00885810185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45932.00885810185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45932.00885810185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45932.00885810185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45932.00885810185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45932.00885810185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45932.00885810185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45932.00885810185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45932.00885810185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45932.00885810185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45932.00885810185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45932.00885810185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45932.00885810185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45932.00885810185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45932.00885810185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45932.00885810185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45932.00885810185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45932.00885810185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45932.00885810185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45932.00885810185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45932.00885810185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45932.00885810185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45932.00885810185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45932.00885810185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45932.00885810185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45932.00885810185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45932.00885810185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45932.00885810185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45932.00885810185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45932.00885810185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45932.00885810185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45932.00885810185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45932.00885810185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45932.00885810185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45932.00885810185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45932.00885810185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45932.00885810185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45932.00885810185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45932.00885810185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45932.00885810185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45932.00885810185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45932.00885810185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45932.00885810185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45932.00885810185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45932.00885810185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45932.00885810185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45932.00885810185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45932.00885810185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45932.00885810185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45932.00885810185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45932.00885810185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45932.00885810185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45932.00885810185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45932.00885810185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45932.00885810185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45932.00885810185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45932.00885810185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45932.00885810185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45932.00885810185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45932.00885810185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45932.00885810185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45932.00885810185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45932.00885810185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45932.00885810185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45932.00885810185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45932.00885810185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45932.00885810185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45932.00885810185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45932.00885810185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45932.00885810185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45932.00885810185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45932.00885810185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45932.00885810185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45932.00885810185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45932.00885810185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45932.00885810185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45932.00885810185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45932.00885810185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45932.00885810185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45932.00885810185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45932.00885810185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45932.00885810185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45932.00885810185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45932.00885810185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45932.00885810185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45932.00885810185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45932.00885810185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45932.00885810185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45932.00885810185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45932.00885810185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45932.00885810185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45932.00885810185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45932.00885810185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45932.00885810185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45932.00885810185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45932.00885810185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45932.00885810185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45932.00885810185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45932.00885810185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45932.00885810185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45932.00885810185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45932.00885810185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45932.00885810185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45932.00885810185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45932.00885810185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45932.00885810185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45932.00885810185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45932.00885810185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45932.00885810185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45932.00885810185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45932.00885810185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45932.00885810185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45932.00885810185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45932.00885810185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45932.00885810185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45932.00885810185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45932.00885810185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45932.00885810185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45932.00885810185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45932.00885810185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45932.00885810185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45932.00885810185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45932.00885810185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45932.00885810185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45932.00885810185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45932.00885810185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45932.00885810185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45932.00885810185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45932.00885810185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45932.00885810185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45932.00885810185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45932.00885810185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45932.00885810185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45932.00885810185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45932.00885810185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45932.00885810185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45932.00885810185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45932.00885810185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45932.00885810185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45932.00885810185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45932.00885810185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45932.00885810185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45932.00885810185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45932.00885810185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45932.00885810185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45932.00885810185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45932.00885810185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45932.00885810185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45932.00885810185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45932.00885810185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45932.00885810185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45932.00885810185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45932.00885810185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45932.00885810185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45932.00885810185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45932.00885810185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45932.00885810185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45932.00885810185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45932.00885810185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45932.00885810185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45932.00885810185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45932.00885810185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45932.00885810185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45932.00885810185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45932.00885810185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45932.00885810185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45932.00885810185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45932.00885810185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45932.00885810185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45932.00885810185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45932.00885810185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45932.00885810185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45932.00885810185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45932.00885810185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45932.00885810185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45932.00885810185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45932.00885810185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45932.00885810185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45932.00885810185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45932.00885810185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45932.00885810185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45932.00885810185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45932.00885810185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45932.00885810185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45932.00885810185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45932.00885810185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45932.00885810185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45932.00885810185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45932.00885810185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45932.00885810185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45932.00885810185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45932.00885810185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45932.00885810185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45932.00885810185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45932.00885810185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45932.00885810185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45932.00885810185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45932.00885810185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45932.00885810185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45932.00885810185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45932.00885810185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45932.00885810185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45932.00885810185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45932.00885810185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45932.00885810185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45932.00885810185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45932.00885810185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45932.00885810185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45932.00885810185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45932.00885810185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45932.00885810185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45932.00885810185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45932.00885810185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45932.00885810185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45932.00885810185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45932.00885810185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45932.00885810185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45932.00885810185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45932.00885810185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45932.00885810185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45932.00885810185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45932.00885810185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45932.00885810185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45932.00885810185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45932.00885810185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45932.00885810185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45932.00885810185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45932.00885810185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45932.00885810185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45932.00885810185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45932.00885810185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45932.00885810185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45932.00885810185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45932.00885810185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45932.00885810185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45932.00885810185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45932.00885810185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45932.00885810185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45932.00885810185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45932.00885810185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45932.00885810185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45932.00885810185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45932.00885810185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45932.00885810185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45932.00885810185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45932.00885810185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45932.00885810185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45932.00885810185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45932.00885810185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45932.00885810185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45932.00885810185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45932.00885810185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45932.00885810185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45932.00885810185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45932.00885810185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45932.00885810185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45932.00885810185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45932.00885810185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45932.00885810185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45932.00885810185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45932.00885810185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45932.00885810185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45932.00885810185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45932.00885810185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45932.00885810185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45932.00885810185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45932.00885810185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45932.00885810185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45932.00885810185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45932.00885810185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45932.00885810185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45932.00885810185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45932.00885810185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45932.00885810185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45932.00885810185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45932.00885810185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45932.00885810185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45932.00885810185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45932.00885810185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45932.00885810185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45932.00885810185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45932.00885810185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45932.00885810185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45932.00885810185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45932.00885810185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45932.00885810185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45932.00885810185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45932.00885810185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45932.00885810185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45932.00885810185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45932.00885810185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45932.00885810185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45932.00885810185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45932.00885810185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45932.00885810185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45932.00885810185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45932.00885810185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45932.00885810185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45932.00885810185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45932.00885810185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45932.00885810185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45932.00885810185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45932.00885810185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45932.00885810185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45932.00885810185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45932.00885810185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45932.00885810185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45932.00885810185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45932.00885810185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45932.00885810185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45932.00885810185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45932.00885810185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45932.00885810185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45932.00885810185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45932.00885810185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45932.00885810185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45932.00885810185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45932.00885810185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45932.00885810185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45932.00885810185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45932.00885810185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45932.00885810185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45932.00885810185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45932.00885810185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45932.00885810185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45932.00885810185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45932.00885810185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45932.00885810185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45932.00885810185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45932.00885810185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45932.00885810185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45932.00885810185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45932.00885810185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45932.00885810185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45932.00885810185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45932.00885810185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45932.00885810185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45932.00885810185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45932.00885810185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45932.00885810185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45932.00885810185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45932.00885810185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45932.00885810185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45932.00885810185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45932.00885810185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45932.00885810185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45932.00885810185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45932.00885810185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45932.00885810185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45932.00885810185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45932.00885810185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45932.00885810185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45932.00885810185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45932.00885810185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45932.00885810185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45932.00885810185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45932.00885810185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45932.00885810185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45932.00885810185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45932.00885810185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45932.00885810185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45932.00885810185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45932.00885810185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45932.00885810185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45932.00885810185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45932.00885810185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45932.00885810185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45932.00885810185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45932.00885810185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45932.00885810185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45932.00885810185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45932.00885810185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45932.00885810185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45932.00885810185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45932.00885810185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45932.00885810185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45932.00885810185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45932.00885810185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9" sqref="K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228.52814050925372</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1.1185803240732639</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36334</v>
      </c>
      <c r="E4" s="112" t="s">
        <v>38964</v>
      </c>
      <c r="F4" s="113">
        <v>45931.942245370374</v>
      </c>
      <c r="G4" s="114">
        <f ca="1">IFERROR(NOW()-F4,"")</f>
        <v>6.6612731476197951E-2</v>
      </c>
      <c r="H4" s="113">
        <v>45931.936539351853</v>
      </c>
      <c r="I4" s="110" t="str">
        <f>IFERROR(VLOOKUP(D4,DB!A:F,6,0),"")</f>
        <v>Generator-SG</v>
      </c>
      <c r="J4" s="110" t="str">
        <f>IFERROR(VLOOKUP(D4,DB!A:G,7,0),"")</f>
        <v>No BB Shifted</v>
      </c>
      <c r="K4" s="115" t="s">
        <v>39066</v>
      </c>
      <c r="L4" s="107" t="str">
        <f>IFERROR(VLOOKUP(D4,DB!A:I,9,0),"")</f>
        <v>Latis</v>
      </c>
    </row>
    <row r="5" spans="1:16" ht="15" customHeight="1">
      <c r="A5" s="110" t="s">
        <v>39067</v>
      </c>
      <c r="B5" s="110" t="str">
        <f>IFERROR(VLOOKUP(D5,DB!A:K,11,0),"")</f>
        <v>R4</v>
      </c>
      <c r="C5" s="111">
        <v>1</v>
      </c>
      <c r="D5" s="107" t="s">
        <v>35504</v>
      </c>
      <c r="E5" s="112" t="s">
        <v>38964</v>
      </c>
      <c r="F5" s="113">
        <v>45931.964074074072</v>
      </c>
      <c r="G5" s="114">
        <f ca="1">IFERROR(NOW()-F5,"")</f>
        <v>4.4784027777495794E-2</v>
      </c>
      <c r="H5" s="113">
        <v>45931.958067129628</v>
      </c>
      <c r="I5" s="110" t="str">
        <f>IFERROR(VLOOKUP(D5,DB!A:F,6,0),"")</f>
        <v>SCECO</v>
      </c>
      <c r="J5" s="110" t="str">
        <f>IFERROR(VLOOKUP(D5,DB!A:G,7,0),"")</f>
        <v>Dead</v>
      </c>
      <c r="K5" s="115" t="s">
        <v>39068</v>
      </c>
      <c r="L5" s="107" t="str">
        <f>IFERROR(VLOOKUP(D5,DB!A:I,9,0),"")</f>
        <v>Latis</v>
      </c>
    </row>
    <row r="6" spans="1:16" ht="15" customHeight="1">
      <c r="A6" s="110"/>
      <c r="B6" s="110" t="str">
        <f>IFERROR(VLOOKUP(D6,DB!A:K,11,0),"")</f>
        <v/>
      </c>
      <c r="C6" s="111"/>
      <c r="D6" s="107"/>
      <c r="E6" s="112"/>
      <c r="F6" s="113"/>
      <c r="G6" s="114">
        <f ca="1">IFERROR(NOW()-F6,"")</f>
        <v>45932.00885810185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45932.00885810185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45932.00885810185</v>
      </c>
      <c r="H8" s="113"/>
      <c r="I8" s="110" t="str">
        <f>IFERROR(VLOOKUP(D8,DB!A:F,6,0),"")</f>
        <v/>
      </c>
      <c r="J8" s="110" t="str">
        <f>IFERROR(VLOOKUP(D8,DB!A:G,7,0),"")</f>
        <v/>
      </c>
      <c r="K8" s="115"/>
      <c r="L8" s="107" t="str">
        <f>IFERROR(VLOOKUP(D8,DB!A:I,9,0),"")</f>
        <v/>
      </c>
    </row>
    <row r="9" spans="1:16" ht="15" customHeight="1">
      <c r="A9" s="110"/>
      <c r="B9" s="110" t="str">
        <f>IFERROR(VLOOKUP(D10,DB!A:K,11,0),"")</f>
        <v/>
      </c>
      <c r="C9" s="111"/>
      <c r="D9" s="143"/>
      <c r="E9" s="112"/>
      <c r="F9" s="113"/>
      <c r="G9" s="114">
        <f ca="1">IFERROR(NOW()-F9,"")</f>
        <v>45932.00885810185</v>
      </c>
      <c r="H9" s="113"/>
      <c r="I9" s="110" t="str">
        <f>IFERROR(VLOOKUP(D10,DB!A:F,6,0),"")</f>
        <v/>
      </c>
      <c r="J9" s="110" t="str">
        <f>IFERROR(VLOOKUP(D10,DB!A:G,7,0),"")</f>
        <v/>
      </c>
      <c r="K9" s="115"/>
      <c r="L9" s="107" t="str">
        <f>IFERROR(VLOOKUP(D10,DB!A:I,9,0),"")</f>
        <v/>
      </c>
    </row>
    <row r="10" spans="1:16" ht="15" customHeight="1">
      <c r="A10" s="110"/>
      <c r="B10" s="110" t="str">
        <f>IFERROR(VLOOKUP(#REF!,DB!A:K,11,0),"")</f>
        <v/>
      </c>
      <c r="C10" s="111"/>
      <c r="D10" s="107"/>
      <c r="E10" s="112"/>
      <c r="F10" s="113"/>
      <c r="G10" s="114">
        <f ca="1">IFERROR(NOW()-F10,"")</f>
        <v>45932.00885810185</v>
      </c>
      <c r="H10" s="113"/>
      <c r="I10" s="110" t="str">
        <f>IFERROR(VLOOKUP(#REF!,DB!A:F,6,0),"")</f>
        <v/>
      </c>
      <c r="J10" s="110" t="str">
        <f>IFERROR(VLOOKUP(#REF!,DB!A:G,7,0),"")</f>
        <v/>
      </c>
      <c r="K10" s="115"/>
      <c r="L10" s="107" t="str">
        <f>IFERROR(VLOOKUP(#REF!,DB!A:I,9,0),"")</f>
        <v/>
      </c>
    </row>
    <row r="11" spans="1:16" ht="15" customHeight="1">
      <c r="A11" s="110"/>
      <c r="B11" s="110" t="str">
        <f>IFERROR(VLOOKUP(D11,DB!A:K,11,0),"")</f>
        <v/>
      </c>
      <c r="C11" s="111"/>
      <c r="D11" s="107"/>
      <c r="E11" s="112"/>
      <c r="F11" s="113"/>
      <c r="G11" s="114">
        <f ca="1">IFERROR(NOW()-F11,"")</f>
        <v>45932.00885810185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45932.00885810185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45932.00885810185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45932.00885810185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45932.00885810185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45932.00885810185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45932.00885810185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45932.00885810185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45932.00885810185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45932.00885810185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45932.00885810185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45932.00885810185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45932.00885810185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45932.008857870373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45932.008857870373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45932.008857870373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45932.008857870373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45932.00885810185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45932.00885810185</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40.176797916661599</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5.8199807870332734</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37"/>
      <c r="E4" s="37"/>
      <c r="F4" s="38"/>
      <c r="G4" s="39">
        <f ca="1">IFERROR(NOW()-F4,"-")</f>
        <v>45932.00885810185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45932.00885810185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45932.00885810185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45932.00885810185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45932.00885810185</v>
      </c>
      <c r="H8" s="38"/>
      <c r="I8" s="37" t="str">
        <f>IFERROR(VLOOKUP(D8,DB!A:F,6,0),"")</f>
        <v/>
      </c>
      <c r="J8" s="37" t="str">
        <f>IFERROR(VLOOKUP(D8,DB!A:G,7,0),"")</f>
        <v/>
      </c>
      <c r="K8" s="37"/>
      <c r="L8" s="37" t="str">
        <f>IFERROR(VLOOKUP(D8,DB!A:I,9,0),"")</f>
        <v/>
      </c>
      <c r="M8" s="139"/>
    </row>
    <row r="9" spans="1:13" ht="15.75">
      <c r="A9" s="37"/>
      <c r="B9" s="37" t="str">
        <f>IFERROR(VLOOKUP(D9,DB!A:K,11,0),"")</f>
        <v/>
      </c>
      <c r="C9" s="37"/>
      <c r="D9" s="145"/>
      <c r="E9" s="37"/>
      <c r="F9" s="38"/>
      <c r="G9" s="39">
        <f ca="1">IFERROR(NOW()-F9,"-")</f>
        <v>45932.00885810185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45932.00885810185</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45932.00885810185</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45932.00885810185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45932.00885810185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45932.00885810185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45932.00885810185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45932.00885810185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45932.00885810185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45932.00885810185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45932.00885810185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45932.00885810185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45932.00885810185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45932.00885810185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45932.00885810185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45932.00885810185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45932.00885810185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45932.00885810185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45932.00885810185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45932.00885810185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45932.00885810185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45932.00885810185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45932.00885810185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45932.00885810185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45932.00885810185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45932.00885810185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45932.00885810185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45932.00885810185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45932.00885810185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45932.00885810185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45932.00885810185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45932.00885810185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45932.00885810185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45932.00885810185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45932.00885810185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45932.00885810185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45932.00885810185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45932.00885810185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45932.00885810185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45932.00885810185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45932.00885810185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45932.00885810185</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45932.00885810185</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45932.00885810185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45932.00885810185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45932.00885810185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45932.00885810185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45932.00885810185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45932.00885810185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45932.00885810185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45932.00885810185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45932.00885810185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45932.00885810185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45932.00885810185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45932.00885810185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45932.00885810185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45932.00885810185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45932.00885810185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45932.00885810185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45932.00885810185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45932.00885810185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45932.00885810185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45932.00885810185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45932.00885810185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45932.00885810185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45932.00885810185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45932.00885810185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45932.00885810185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45932.00885810185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45932.00885810185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45932.00885810185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45932.00885810185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45932.00885810185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45932.00885810185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45932.00885810185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45932.00885810185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45932.00885810185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45932.00885810185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45932.00885810185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45932.00885810185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45932.00885810185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45932.00885810185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45932.00885810185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45932.00885810185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45932.00885810185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45932.00885810185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45932.00885810185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45932.00885810185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45932.00885810185</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45932.00885810185</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45932.00885810185</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45932.00885810185</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45932.00885810185</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45932.00885810185</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45932.00885810185</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45932.00885810185</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45932.00885810185</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45932.00885810185</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45932.00885810185</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45932.00885810185</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45932.00885810185</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45932.00885810185</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45932.00885810185</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45932.00885810185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45932.00885810185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45932.00885810185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45932.00885810185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45932.00885810185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45932.00885810185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45932.00885810185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45932.00885810185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45932.00885810185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45932.00885810185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45932.00885810185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45932.00885810185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45932.00885810185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45932.00885810185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45932.00885810185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45932.00885810185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45932.00885810185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45932.00885810185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45932.00885810185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45932.00885810185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45932.00885810185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45932.00885810185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45932.00885810185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45932.00885810185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45932.00885810185</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45932.00885810185</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45932.00885810185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45932.00885810185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45932.00885810185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45932.00885810185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45932.00885810185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45932.00885810185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45932.00885810185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45932.00885810185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45932.00885810185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45932.00885810185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45932.00885810185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45932.00885810185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45932.00885810185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45932.00885810185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45932.00885810185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45932.00885810185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45932.00885810185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45932.00885810185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45932.00885810185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45932.00885810185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45932.00885810185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45932.00885810185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45932.00885810185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45932.00885810185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45932.00885810185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45932.00885810185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45932.00885810185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45932.00885810185</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45932.00885810185</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45932.00885810185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45932.00885810185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45932.00885810185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45932.00885810185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45932.00885810185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45932.00885810185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45932.00885810185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45932.00885810185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45932.00885810185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45932.00885810185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45932.00885810185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45932.00885810185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45932.00885810185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45932.00885810185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45932.00885810185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45932.00885810185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45932.00885810185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45932.00885810185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45932.00885810185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45932.00885810185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45932.00885810185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45932.00885810185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45932.00885810185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45932.00885810185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45932.00885810185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45932.00885810185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45932.00885810185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45932.00885810185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45932.00885810185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45932.00885810185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45932.00885810185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45932.00885810185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45932.00885810185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45932.00885810185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45932.00885810185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45932.00885810185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45932.00885810185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45932.00885810185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45932.00885810185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45932.00885810185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45932.00885810185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45932.00885810185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45932.00885810185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45932.00885810185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45932.00885810185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45932.00885810185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45932.00885810185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45932.00885810185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45932.00885810185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45932.00885810185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45932.00885810185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45932.00885810185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45932.00885810185</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45932.00885810185</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tabSelected="1" workbookViewId="0">
      <selection activeCell="K14" sqref="K14"/>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2.865142592592747</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5.2360106481501134</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0.20786249999946449</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39078</v>
      </c>
      <c r="B5" s="140" t="str">
        <f>IFERROR(VLOOKUP(D5,DB!A:K,11,0),"")</f>
        <v>R6</v>
      </c>
      <c r="C5" s="140">
        <v>2</v>
      </c>
      <c r="D5" s="140" t="s">
        <v>38941</v>
      </c>
      <c r="E5" s="140" t="s">
        <v>39074</v>
      </c>
      <c r="F5" s="141">
        <v>45931.827256944445</v>
      </c>
      <c r="G5" s="142">
        <f ca="1">IFERROR(NOW()-F5,"-")</f>
        <v>0.18160092592734145</v>
      </c>
      <c r="H5" s="141">
        <v>45931.799745370372</v>
      </c>
      <c r="I5" s="140" t="str">
        <f>IFERROR(VLOOKUP(D5,DB!A:F,6,0),"")</f>
        <v>Generator-SG</v>
      </c>
      <c r="J5" s="140" t="str">
        <f>IFERROR(VLOOKUP(D5,DB!A:G,7,0),"")</f>
        <v>Vandalized</v>
      </c>
      <c r="K5" s="140" t="s">
        <v>39079</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45932.00885810185</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45932.00885810185</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45932.00885810185</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45932.00885810185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45932.00885810185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45932.00885810185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45932.00885810185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45932.00885810185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45932.00885810185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45932.00885810185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45932.00885810185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45932.00885810185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45932.00885810185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45932.00885810185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45932.00885810185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45932.00885810185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45932.00885810185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45932.00885810185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45932.00885810185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45932.00885810185</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45932.00885810185</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45932.00885810185</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45932.00885810185</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45932.00885810185</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45932.00885810185</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45932.00885810185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45932.00885810185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45932.00885810185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45932.00885810185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45932.00885810185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45932.00885810185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45932.00885810185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45932.00885810185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45932.00885810185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45932.00885810185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45932.00885810185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45932.00885810185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45932.00885810185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45932.00885810185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45932.00885810185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45932.00885810185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45932.00885810185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45932.00885810185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45932.00885810185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45932.00885810185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45932.00885810185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45932.00885810185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45932.00885810185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45932.00885810185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45932.00885810185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45932.00885810185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45932.00885810185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45932.00885810185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45932.00885810185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45932.00885810185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45932.00885810185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45932.00885810185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45932.00885810185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45932.00885810185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45932.00885810185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45932.00885810185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45932.00885810185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45932.00885810185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45932.00885810185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45932.00885810185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45932.00885810185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45932.00885810185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45932.00885810185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45932.00885810185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45932.00885810185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45932.00885810185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45932.00885810185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45932.00885810185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45932.00885810185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45932.00885810185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45932.00885810185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45932.00885810185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45932.00885810185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45932.00885810185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45932.00885810185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45932.00885810185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45932.00885810185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45932.00885810185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45932.00885810185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45932.00885810185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45932.00885810185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45932.00885810185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45932.00885810185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45932.00885810185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45932.00885810185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45932.00885810185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45932.00885810185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45932.00885810185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45932.00885810185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45932.00885810185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45932.00885810185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45932.00885810185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45932.00885810185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45932.00885810185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45932.00885810185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45932.00885810185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45932.00885810185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45932.00885810185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45932.00885810185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45932.00885810185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45932.00885810185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45932.00885810185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45932.00885810185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45932.00885810185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45932.00885810185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45932.00885810185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45932.00885810185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45932.00885810185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45932.00885810185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45932.00885810185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45932.00885810185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45932.00885810185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45932.00885810185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45932.00885810185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45932.00885810185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45932.00885810185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45932.00885810185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45932.00885810185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45932.00885810185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45932.00885810185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45932.00885810185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45932.00885810185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45932.00885810185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45932.00885810185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45932.00885810185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45932.00885810185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45932.00885810185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45932.00885810185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45932.00885810185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45932.00885810185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45932.00885810185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45932.00885810185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45932.00885810185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45932.00885810185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45932.00885810185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45932.00885810185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45932.00885810185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45932.00885810185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45932.00885810185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45932.00885810185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45932.00885810185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45932.00885810185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45932.00885810185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45932.00885810185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45932.00885810185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45932.00885810185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45932.00885810185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45932.00885810185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45932.00885810185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45932.00885810185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45932.00885810185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45932.00885810185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45932.00885810185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45932.00885810185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45932.00885810185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45932.00885810185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45932.00885810185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45932.00885810185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45932.00885810185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45932.00885810185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45932.00885810185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45932.00885810185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45932.00885810185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45932.00885810185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45932.00885810185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45932.00885810185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45932.00885810185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45932.00885810185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45932.00885810185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45932.00885810185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45932.00885810185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45932.00885810185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45932.00885810185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45932.00885810185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45932.00885810185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45932.00885810185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45932.00885810185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45932.00885810185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45932.00885810185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45932.00885810185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45932.00885810185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45932.00885810185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45932.00885810185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45932.00885810185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45932.00885810185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45932.00885810185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45932.00885810185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45932.00885810185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45932.00885810185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45932.00885810185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45932.00885810185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45932.00885810185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45932.00885810185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45932.00885810185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45932.00885810185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45932.00885810185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45932.00885810185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45932.00885810185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45932.00885810185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45932.00885810185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45932.00885810185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45932.00885810185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45932.00885810185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45932.00885810185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45932.00885810185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45932.00885810185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45932.00885810185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45932.00885810185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45932.00885810185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45932.00885810185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45932.00885810185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45932.00885810185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45932.00885810185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45932.00885810185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45932.00885810185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45932.00885810185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45932.00885810185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45932.00885810185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45932.00885810185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45932.00885810185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45932.00885810185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45932.00885810185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45932.00885810185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45932.00885810185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45932.00885810185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45932.00885810185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45932.00885810185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45932.00885810185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45932.00885810185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45932.00885810185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45932.00885810185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45932.00885810185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45932.00885810185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45932.00885810185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45932.00885810185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45932.00885810185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45932.00885810185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45932.00885810185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45932.00885810185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45932.00885810185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45932.00885810185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45932.00885810185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45932.00885810185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45932.00885810185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45932.00885810185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45932.00885810185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45932.00885810185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45932.00885810185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45932.00885810185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45932.00885810185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45932.00885810185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45932.00885810185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45932.00885810185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45932.00885810185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45932.00885810185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45932.00885810185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45932.00885810185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45932.00885810185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45932.00885810185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45932.00885810185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45932.00885810185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45932.00885810185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45932.00885810185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45932.00885810185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45932.00885810185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45932.00885810185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45932.00885810185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45932.00885810185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45932.00885810185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45932.00885810185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45932.00885810185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45932.00885810185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45932.00885810185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45932.00885810185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45932.00885810185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45932.00885810185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45932.00885810185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45932.00885810185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45932.00885810185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45932.00885810185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45932.00885810185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45932.00885810185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45932.00885810185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45932.00885810185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45932.00885810185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45932.00885810185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45932.00885810185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45932.00885810185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45932.00885810185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45932.00885810185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45932.00885810185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45932.00885810185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45932.00885810185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45932.00885810185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45932.00885810185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45932.00885810185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45932.00885810185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45932.00885810185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45932.00885810185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45932.00885810185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45932.00885810185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45932.00885810185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45932.00885810185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45932.00885810185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45932.00885810185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45932.00885810185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45932.00885810185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45932.00885810185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45932.00885810185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45932.00885810185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45932.00885810185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45932.00885810185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45932.00885810185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45932.00885810185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45932.00885810185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45932.00885810185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45932.00885810185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45932.00885810185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45932.00885810185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45932.00885810185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45932.00885810185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45932.00885810185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45932.00885810185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45932.00885810185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45932.00885810185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45932.00885810185</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2025-10-01T21:14:26Z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