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93" documentId="13_ncr:1_{F6CB121F-512D-4AA6-A0C1-0FB36C537598}" xr6:coauthVersionLast="47" xr6:coauthVersionMax="47" xr10:uidLastSave="{E0998B95-3A54-44B6-A2BD-B28602EA5BFB}"/>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<sst xmlns="http://schemas.openxmlformats.org/spreadsheetml/2006/main" count="178584" uniqueCount="39075">
  <si>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</si>
  <si>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</si>
  <si>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</si>
  <si>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</si>
  <si>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</si>
  <si>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</si>
  <si>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</si>
  <si>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</si>
  <si>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</si>
  <si>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</si>
  <si>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</si>
  <si>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</si>
  <si>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</si>
  <si>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</si>
  <si>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</si>
  <si>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</si>
  <si>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</si>
  <si>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</si>
  <si>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</si>
  <si>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</si>
  <si>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</si>
  <si>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</si>
  <si>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</si>
  <si>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</si>
  <si>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</si>
  <si>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</si>
  <si>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</si>
  <si>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</si>
  <si>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</si>
  <si>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</si>
  <si>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</si>
  <si>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</si>
  <si>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</si>
  <si>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</si>
  <si>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</si>
  <si>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</si>
  <si>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</si>
  <si>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</si>
  <si>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</si>
  <si>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</si>
  <si>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</si>
  <si>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</si>
  <si>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</si>
  <si>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</si>
  <si>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</si>
  <si>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</si>
  <si>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</si>
  <si>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</si>
  <si>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</si>
  <si>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</si>
  <si>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</si>
  <si>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</si>
  <si>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</si>
  <si>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</si>
  <si>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</si>
  <si>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</si>
  <si>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</si>
  <si>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</si>
  <si>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</si>
  <si>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</si>
  <si>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</si>
  <si>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</si>
  <si>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</si>
  <si>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</si>
  <si>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</si>
  <si>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</si>
  <si>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</si>
  <si>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</si>
  <si>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</si>
  <si>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</si>
  <si>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</si>
  <si>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</si>
  <si>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</si>
  <si>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</si>
  <si>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</si>
  <si>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</si>
  <si>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</si>
  <si>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</si>
  <si>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</si>
  <si>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</si>
  <si>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</si>
  <si>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</si>
  <si>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</si>
  <si>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</si>
  <si>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</si>
  <si>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</si>
  <si>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</si>
  <si>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</si>
  <si>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</si>
  <si>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</si>
  <si>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</si>
  <si>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</si>
  <si>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</si>
  <si>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</si>
  <si>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</si>
  <si>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</si>
  <si>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</si>
  <si>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</si>
  <si>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</si>
  <si>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</si>
  <si>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</si>
  <si>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</si>
  <si>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</si>
  <si>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</si>
  <si>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</si>
  <si>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</si>
  <si>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</si>
  <si>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</si>
  <si>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</si>
  <si>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</si>
  <si>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</si>
  <si>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</si>
  <si>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</si>
  <si>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</si>
  <si>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</si>
  <si>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</si>
  <si>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</si>
  <si>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</si>
  <si>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</si>
  <si>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</si>
  <si>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</si>
  <si>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</si>
  <si>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</si>
  <si>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</si>
  <si>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</si>
  <si>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</si>
  <si>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</si>
  <si>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</si>
  <si>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</si>
  <si>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</si>
  <si>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</si>
  <si>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</si>
  <si>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</si>
  <si>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</si>
  <si>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</si>
  <si>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</si>
  <si>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</si>
  <si>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</si>
  <si>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</si>
  <si>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</si>
  <si>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</si>
  <si>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</si>
  <si>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</si>
  <si>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</si>
  <si>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</si>
  <si>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</si>
  <si>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</si>
  <si>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</si>
  <si>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</si>
  <si>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</si>
  <si>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</si>
  <si>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</si>
  <si>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</si>
  <si>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</si>
  <si>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</si>
  <si>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</si>
  <si>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</si>
  <si>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</si>
  <si>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</si>
  <si>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</si>
  <si>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</si>
  <si>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</si>
  <si>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</si>
  <si>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</si>
  <si>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</si>
  <si>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</si>
  <si>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</si>
  <si>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</si>
  <si>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</si>
  <si>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</si>
  <si>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</si>
  <si>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</si>
  <si>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</si>
  <si>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</si>
  <si>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</si>
  <si>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</si>
  <si>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</si>
  <si>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</si>
  <si>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</si>
  <si>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</si>
  <si>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</si>
  <si>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</si>
  <si>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</si>
  <si>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</si>
  <si>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</si>
  <si>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</si>
  <si>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</si>
  <si>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</si>
  <si>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</si>
  <si>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</si>
  <si>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</si>
  <si>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</si>
  <si>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</si>
  <si>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</si>
  <si>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</si>
  <si>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</si>
  <si>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</si>
  <si>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</si>
  <si>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</si>
  <si>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</si>
  <si>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</si>
  <si>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</si>
  <si>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</si>
  <si>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</si>
  <si>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</si>
  <si>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</si>
  <si>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</si>
  <si>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</si>
  <si>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</si>
  <si>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</si>
  <si>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</si>
  <si>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</si>
  <si>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</si>
  <si>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</si>
  <si>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</si>
  <si>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</si>
  <si>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</si>
  <si>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</si>
  <si>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</si>
  <si>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</si>
  <si>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</si>
  <si>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</si>
  <si>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</si>
  <si>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</si>
  <si>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</si>
  <si>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</si>
  <si>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</si>
  <si>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</si>
  <si>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</si>
  <si>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</si>
  <si>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</si>
  <si>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</si>
  <si>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</si>
  <si>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</si>
  <si>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</si>
  <si>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</si>
  <si>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</si>
  <si>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</si>
  <si>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</si>
  <si>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</si>
  <si>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</si>
  <si>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</si>
  <si>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</si>
  <si>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</si>
  <si>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</si>
  <si>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</si>
  <si>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</si>
  <si>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</si>
  <si>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</si>
  <si>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</si>
  <si>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</si>
  <si>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</si>
  <si>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</si>
  <si>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</si>
  <si>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</si>
  <si>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</si>
  <si>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</si>
  <si>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</si>
  <si>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</si>
  <si>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</si>
  <si>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</si>
  <si>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</si>
  <si>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</si>
  <si>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</si>
  <si>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</si>
  <si>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</si>
  <si>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</si>
  <si>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</si>
  <si>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</si>
  <si>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</si>
  <si>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</si>
  <si>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</si>
  <si>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</si>
  <si>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</si>
  <si>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</si>
  <si>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</si>
  <si>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</si>
  <si>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</si>
  <si>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</si>
  <si>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</si>
  <si>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</si>
  <si>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</si>
  <si>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</si>
  <si>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</si>
  <si>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</si>
  <si>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</si>
  <si>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</si>
  <si>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</si>
  <si>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</si>
  <si>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</si>
  <si>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</si>
  <si>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</si>
  <si>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</si>
  <si>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</si>
  <si>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</si>
  <si>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</si>
  <si>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</si>
  <si>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</si>
  <si>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</si>
  <si>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</si>
  <si>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</si>
  <si>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</si>
  <si>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</si>
  <si>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</si>
  <si>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</si>
  <si>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</si>
  <si>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</si>
  <si>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</si>
  <si>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</si>
  <si>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</si>
  <si>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</si>
  <si>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</si>
  <si>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</si>
  <si>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</si>
  <si>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</si>
  <si>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</si>
  <si>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</si>
  <si>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</si>
  <si>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</si>
  <si>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</si>
  <si>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</si>
  <si>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</si>
  <si>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</si>
  <si>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</si>
  <si>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</si>
  <si>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</si>
  <si>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</si>
  <si>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</si>
  <si>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</si>
  <si>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</si>
  <si>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</si>
  <si>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</si>
  <si>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</si>
  <si>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</si>
  <si>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</si>
  <si>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</si>
  <si>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</si>
  <si>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</si>
  <si>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</si>
  <si>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</si>
  <si>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</si>
  <si>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</si>
  <si>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</si>
  <si>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</si>
  <si>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</si>
  <si>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</si>
  <si>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</si>
  <si>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</si>
  <si>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</si>
  <si>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</si>
  <si>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</si>
  <si>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</si>
  <si>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</si>
  <si>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</si>
  <si>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</si>
  <si>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</si>
  <si>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</si>
  <si>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</si>
  <si>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</si>
  <si>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</si>
  <si>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</si>
  <si>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</si>
  <si>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</si>
  <si>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</si>
  <si>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</si>
  <si>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</si>
  <si>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</si>
  <si>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</si>
  <si>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</si>
  <si>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</si>
  <si>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</si>
  <si>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</si>
  <si>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</si>
  <si>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</si>
  <si>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</si>
  <si>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</si>
  <si>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</si>
  <si>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</si>
  <si>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</si>
  <si>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</si>
  <si>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</si>
  <si>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</si>
  <si>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</si>
  <si>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</si>
  <si>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</si>
  <si>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</si>
  <si>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</si>
  <si>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</si>
  <si>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</si>
  <si>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</si>
  <si>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</si>
  <si>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</si>
  <si>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</si>
  <si>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</si>
  <si>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</si>
  <si>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</si>
  <si>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</si>
  <si>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</si>
  <si>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</si>
  <si>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</si>
  <si>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</si>
  <si>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</si>
  <si>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</si>
  <si>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</si>
  <si>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</si>
  <si>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</si>
  <si>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</si>
  <si>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</si>
  <si>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</si>
  <si>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</si>
  <si>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</si>
  <si>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</si>
  <si>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</si>
  <si>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</si>
  <si>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</si>
  <si>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</si>
  <si>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</si>
  <si>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</si>
  <si>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</si>
  <si>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</si>
  <si>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</si>
  <si>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</si>
  <si>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</si>
  <si>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</si>
  <si>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</si>
  <si>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</si>
  <si>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</si>
  <si>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</si>
  <si>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</si>
  <si>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</si>
  <si>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</si>
  <si>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</si>
  <si>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</si>
  <si>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</si>
  <si>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</si>
  <si>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</si>
  <si>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</si>
  <si>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</si>
  <si>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</si>
  <si>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</si>
  <si>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</si>
  <si>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</si>
  <si>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</si>
  <si>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</si>
  <si>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</si>
  <si>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</si>
  <si>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</si>
  <si>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</si>
  <si>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</si>
  <si>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</si>
  <si>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</si>
  <si>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</si>
  <si>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</si>
  <si>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</si>
  <si>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</si>
  <si>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</si>
  <si>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</si>
  <si>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</si>
  <si>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</si>
  <si>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</si>
  <si>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</si>
  <si>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</si>
  <si>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</si>
  <si>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</si>
  <si>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</si>
  <si>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</si>
  <si>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</si>
  <si>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</si>
  <si>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</si>
  <si>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</si>
  <si>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</si>
  <si>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</si>
  <si>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</si>
  <si>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</si>
  <si>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</si>
  <si>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</si>
  <si>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</si>
  <si>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</si>
  <si>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</si>
  <si>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</si>
  <si>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</si>
  <si>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</si>
  <si>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</si>
  <si>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</si>
  <si>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</si>
  <si>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</si>
  <si>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</si>
  <si>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</si>
  <si>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</si>
  <si>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</si>
  <si>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</si>
  <si>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</si>
  <si>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</si>
  <si>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</si>
  <si>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</si>
  <si>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</si>
  <si>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</si>
  <si>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</si>
  <si>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</si>
  <si>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</si>
  <si>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</si>
  <si>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</si>
  <si>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</si>
  <si>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</si>
  <si>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</si>
  <si>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</si>
  <si>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</si>
  <si>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</si>
  <si>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</si>
  <si>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</si>
  <si>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</si>
  <si>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</si>
  <si>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</si>
  <si>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</si>
  <si>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</si>
  <si>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</si>
  <si>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</si>
  <si>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</si>
  <si>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</si>
  <si>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</si>
  <si>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</si>
  <si>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</si>
  <si>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</si>
  <si>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</si>
  <si>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</si>
  <si>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</si>
  <si>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</si>
  <si>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</si>
  <si>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</si>
  <si>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</si>
  <si>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</si>
  <si>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</si>
  <si>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</si>
  <si>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</si>
  <si>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</si>
  <si>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</si>
  <si>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</si>
  <si>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</si>
  <si>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</si>
  <si>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</si>
  <si>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</si>
  <si>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</si>
  <si>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</si>
  <si>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</si>
  <si>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</si>
  <si>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</si>
  <si>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</si>
  <si>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</si>
  <si>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</si>
  <si>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</si>
  <si>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</si>
  <si>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</si>
  <si>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</si>
  <si>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</si>
  <si>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</si>
  <si>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</si>
  <si>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</si>
  <si>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</si>
  <si>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</si>
  <si>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</si>
  <si>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</si>
  <si>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</si>
  <si>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</si>
  <si>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</si>
  <si>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</si>
  <si>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</si>
  <si>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</si>
  <si>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</si>
  <si>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</si>
  <si>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</si>
  <si>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</si>
  <si>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</si>
  <si>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</si>
  <si>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</si>
  <si>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</si>
  <si>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</si>
  <si>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</si>
  <si>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</si>
  <si>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</si>
  <si>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</si>
  <si>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</si>
  <si>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</si>
  <si>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</si>
  <si>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</si>
  <si>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</si>
  <si>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</si>
  <si>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</si>
  <si>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</si>
  <si>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</si>
  <si>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</si>
  <si>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</si>
  <si>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</si>
  <si>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</si>
  <si>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</si>
  <si>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</si>
  <si>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</si>
  <si>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</si>
  <si>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</si>
  <si>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</si>
  <si>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</si>
  <si>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</si>
  <si>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</si>
  <si>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</si>
  <si>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</si>
  <si>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</si>
  <si>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</si>
  <si>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</si>
  <si>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</si>
  <si>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</si>
  <si>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</si>
  <si>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</si>
  <si>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</si>
  <si>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</si>
  <si>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</si>
  <si>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</si>
  <si>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</si>
  <si>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</si>
  <si>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</si>
  <si>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</si>
  <si>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</si>
  <si>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</si>
  <si>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</si>
  <si>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</si>
  <si>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</si>
  <si>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</si>
  <si>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</si>
  <si>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</si>
  <si>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</si>
  <si>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</si>
  <si>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</si>
  <si>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</si>
  <si>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</si>
  <si>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</si>
  <si>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</si>
  <si>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</si>
  <si>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</si>
  <si>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</si>
  <si>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</si>
  <si>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</si>
  <si>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</si>
  <si>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</si>
  <si>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</si>
  <si>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</si>
  <si>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</si>
  <si>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</si>
  <si>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</si>
  <si>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</si>
  <si>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</si>
  <si>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</si>
  <si>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</si>
  <si>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</si>
  <si>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</si>
  <si>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</si>
  <si>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</si>
  <si>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</si>
  <si>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</si>
  <si>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</si>
  <si>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</si>
  <si>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</si>
  <si>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</si>
  <si>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</si>
  <si>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</si>
  <si>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</si>
  <si>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</si>
  <si>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</si>
  <si>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</si>
  <si>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</si>
  <si>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</si>
  <si>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</si>
  <si>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</si>
  <si>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</si>
  <si>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</si>
  <si>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</si>
  <si>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</si>
  <si>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</si>
  <si>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</si>
  <si>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</si>
  <si>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</si>
  <si>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</si>
  <si>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</si>
  <si>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</si>
  <si>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</si>
  <si>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</si>
  <si>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</si>
  <si>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</si>
  <si>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</si>
  <si>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</si>
  <si>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</si>
  <si>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</si>
  <si>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</si>
  <si>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</si>
  <si>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</si>
  <si>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</si>
  <si>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</si>
  <si>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</si>
  <si>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</si>
  <si>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</si>
  <si>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</si>
  <si>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</si>
  <si>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</si>
  <si>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</si>
  <si>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</si>
  <si>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</si>
  <si>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</si>
  <si>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</si>
  <si>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</si>
  <si>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</si>
  <si>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</si>
  <si>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</si>
  <si>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</si>
  <si>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</si>
  <si>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</si>
  <si>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</si>
  <si>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</si>
  <si>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</si>
  <si>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</si>
  <si>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</si>
  <si>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</si>
  <si>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</si>
  <si>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</si>
  <si>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</si>
  <si>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</si>
  <si>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</si>
  <si>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</si>
  <si>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</si>
  <si>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</si>
  <si>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</si>
  <si>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</si>
  <si>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</si>
  <si>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</si>
  <si>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</si>
  <si>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</si>
  <si>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</si>
  <si>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</si>
  <si>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</si>
  <si>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</si>
  <si>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</si>
  <si>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</si>
  <si>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</si>
  <si>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</si>
  <si>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</si>
  <si>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</si>
  <si>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</si>
  <si>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</si>
  <si>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</si>
  <si>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</si>
  <si>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</si>
  <si>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</si>
  <si>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</si>
  <si>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</si>
  <si>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</si>
  <si>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</si>
  <si>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</si>
  <si>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</si>
  <si>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</si>
  <si>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</si>
  <si>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</si>
  <si>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</si>
  <si>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</si>
  <si>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</si>
  <si>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</si>
  <si>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</si>
  <si>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</si>
  <si>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</si>
  <si>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</si>
  <si>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</si>
  <si>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</si>
  <si>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</si>
  <si>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</si>
  <si>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</si>
  <si>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</si>
  <si>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</si>
  <si>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</si>
  <si>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</si>
  <si>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</si>
  <si>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</si>
  <si>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</si>
  <si>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</si>
  <si>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</si>
  <si>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</si>
  <si>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</si>
  <si>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</si>
  <si>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</si>
  <si>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</si>
  <si>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</si>
  <si>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</si>
  <si>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</si>
  <si>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</si>
  <si>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</si>
  <si>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</si>
  <si>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</si>
  <si>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</si>
  <si>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</si>
  <si>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</si>
  <si>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</si>
  <si>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</si>
  <si>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</si>
  <si>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</si>
  <si>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</si>
  <si>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</si>
  <si>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</si>
  <si>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</si>
  <si>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</si>
  <si>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</si>
  <si>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</si>
  <si>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</si>
  <si>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</si>
  <si>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</si>
  <si>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</si>
  <si>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</si>
  <si>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</si>
  <si>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</si>
  <si>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</si>
  <si>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</si>
  <si>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</si>
  <si>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</si>
  <si>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</si>
  <si>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</si>
  <si>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</si>
  <si>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</si>
  <si>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</si>
  <si>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</si>
  <si>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</si>
  <si>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</si>
  <si>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</si>
  <si>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</si>
  <si>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</si>
  <si>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</si>
  <si>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</si>
  <si>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</si>
  <si>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</si>
  <si>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</si>
  <si>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</si>
  <si>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</si>
  <si>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</si>
  <si>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</si>
  <si>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</si>
  <si>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</si>
  <si>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</si>
  <si>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</si>
  <si>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</si>
  <si>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</si>
  <si>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</si>
  <si>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</si>
  <si>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</si>
  <si>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</si>
  <si>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</si>
  <si>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</si>
  <si>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</si>
  <si>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</si>
  <si>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</si>
  <si>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</si>
  <si>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</si>
  <si>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</si>
  <si>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</si>
  <si>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</si>
  <si>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</si>
  <si>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</si>
  <si>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</si>
  <si>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</si>
  <si>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</si>
  <si>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</si>
  <si>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</si>
  <si>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</si>
  <si>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</si>
  <si>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</si>
  <si>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</si>
  <si>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</si>
  <si>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</si>
  <si>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</si>
  <si>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</si>
  <si>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</si>
  <si>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</si>
  <si>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</si>
  <si>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</si>
  <si>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</si>
  <si>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</si>
  <si>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</si>
  <si>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</si>
  <si>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</si>
  <si>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</si>
  <si>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</si>
  <si>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</si>
  <si>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</si>
  <si>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</si>
  <si>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</si>
  <si>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</si>
  <si>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</si>
  <si>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</si>
  <si>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</si>
  <si>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</si>
  <si>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</si>
  <si>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</si>
  <si>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</si>
  <si>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</si>
  <si>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</si>
  <si>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</si>
  <si>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</si>
  <si>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</si>
  <si>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</si>
  <si>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</si>
  <si>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</si>
  <si>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</si>
  <si>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</si>
  <si>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</si>
  <si>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</si>
  <si>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</si>
  <si>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</si>
  <si>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</si>
  <si>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</si>
  <si>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</si>
  <si>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</si>
  <si>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</si>
  <si>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</si>
  <si>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</si>
  <si>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</si>
  <si>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</si>
  <si>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</si>
  <si>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</si>
  <si>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</si>
  <si>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</si>
  <si>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</si>
  <si>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</si>
  <si>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</si>
  <si>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</si>
  <si>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</si>
  <si>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</si>
  <si>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</si>
  <si>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</si>
  <si>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</si>
  <si>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</si>
  <si>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</si>
  <si>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</si>
  <si>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</si>
  <si>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</si>
  <si>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</si>
  <si>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</si>
  <si>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</si>
  <si>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</si>
  <si>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</si>
  <si>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</si>
  <si>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</si>
  <si>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</si>
  <si>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</si>
  <si>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</si>
  <si>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</si>
  <si>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</si>
  <si>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</si>
  <si>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</si>
  <si>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</si>
  <si>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</si>
  <si>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</si>
  <si>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</si>
  <si>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</si>
  <si>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</si>
  <si>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</si>
  <si>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</si>
  <si>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</si>
  <si>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</si>
  <si>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</si>
  <si>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</si>
  <si>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</si>
  <si>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</si>
  <si>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</si>
  <si>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</si>
  <si>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</si>
  <si>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</si>
  <si>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</si>
  <si>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</si>
  <si>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</si>
  <si>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</si>
  <si>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</si>
  <si>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</si>
  <si>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</si>
  <si>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</si>
  <si>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</si>
  <si>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</si>
  <si>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</si>
  <si>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</si>
  <si>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</si>
  <si>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</si>
  <si>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</si>
  <si>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</si>
  <si>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</si>
  <si>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</si>
  <si>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</si>
  <si>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</si>
  <si>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</si>
  <si>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</si>
  <si>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</si>
  <si>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</si>
  <si>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</si>
  <si>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</si>
  <si>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</si>
  <si>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</si>
  <si>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</si>
  <si>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</si>
  <si>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</si>
  <si>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</si>
  <si>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</si>
  <si>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</si>
  <si>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</si>
  <si>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</si>
  <si>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</si>
  <si>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</si>
  <si>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</si>
  <si>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</si>
  <si>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</si>
  <si>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</si>
  <si>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</si>
  <si>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</si>
  <si>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</si>
  <si>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</si>
  <si>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</si>
  <si>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</si>
  <si>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</si>
  <si>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</si>
  <si>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</si>
  <si>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</si>
  <si>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</si>
  <si>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</si>
  <si>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</si>
  <si>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</si>
  <si>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</si>
  <si>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</si>
  <si>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</si>
  <si>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</si>
  <si>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</si>
  <si>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</si>
  <si>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</si>
  <si>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</si>
  <si>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</si>
  <si>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</si>
  <si>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</si>
  <si>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</si>
  <si>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</si>
  <si>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</si>
  <si>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</si>
  <si>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</si>
  <si>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</si>
  <si>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</si>
  <si>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</si>
  <si>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</si>
  <si>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</si>
  <si>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</si>
  <si>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</si>
  <si>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</si>
  <si>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</si>
  <si>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</si>
  <si>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</si>
  <si>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</si>
  <si>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</si>
  <si>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</si>
  <si>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</si>
  <si>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</si>
  <si>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</si>
  <si>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</si>
  <si>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</si>
  <si>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</si>
  <si>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</si>
  <si>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</si>
  <si>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</si>
  <si>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</si>
  <si>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</si>
  <si>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</si>
  <si>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</si>
  <si>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</si>
  <si>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</si>
  <si>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</si>
  <si>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</si>
  <si>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</si>
  <si>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</si>
  <si>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</si>
  <si>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</si>
  <si>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</si>
  <si>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</si>
  <si>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</si>
  <si>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</si>
  <si>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</si>
  <si>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</si>
  <si>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</si>
  <si>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</si>
  <si>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</si>
  <si>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</si>
  <si>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</si>
  <si>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</si>
  <si>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</si>
  <si>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</si>
  <si>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</si>
  <si>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</si>
  <si>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</si>
  <si>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</si>
  <si>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</si>
  <si>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</si>
  <si>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</si>
  <si>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</si>
  <si>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</si>
  <si>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</si>
  <si>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</si>
  <si>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</si>
  <si>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</si>
  <si>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</si>
  <si>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</si>
  <si>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</si>
  <si>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</si>
  <si>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</si>
  <si>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</si>
  <si>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</si>
  <si>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</si>
  <si>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</si>
  <si>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</si>
  <si>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</si>
  <si>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</si>
  <si>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</si>
  <si>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</si>
  <si>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</si>
  <si>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</si>
  <si>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</si>
  <si>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</si>
  <si>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</si>
  <si>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</si>
  <si>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</si>
  <si>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</si>
  <si>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</si>
  <si>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</si>
  <si>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</si>
  <si>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</si>
  <si>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</si>
  <si>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</si>
  <si>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</si>
  <si>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</si>
  <si>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</si>
  <si>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</si>
  <si>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</si>
  <si>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</si>
  <si>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</si>
  <si>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</si>
  <si>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</si>
  <si>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</si>
  <si>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</si>
  <si>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</si>
  <si>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</si>
  <si>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</si>
  <si>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</si>
  <si>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</si>
  <si>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</si>
  <si>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</si>
  <si>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</si>
  <si>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</si>
  <si>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</si>
  <si>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</si>
  <si>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</si>
  <si>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</si>
  <si>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</si>
  <si>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</si>
  <si>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</si>
  <si>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</si>
  <si>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</si>
  <si>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</si>
  <si>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</si>
  <si>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</si>
  <si>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</si>
  <si>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</si>
  <si>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</si>
  <si>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</si>
  <si>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</si>
  <si>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</si>
  <si>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</si>
  <si>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</si>
  <si>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</si>
  <si>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</si>
  <si>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</si>
  <si>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</si>
  <si>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</si>
  <si>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</si>
  <si>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</si>
  <si>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</si>
  <si>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</si>
  <si>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</si>
  <si>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</si>
  <si>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</si>
  <si>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</si>
  <si>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</si>
  <si>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</si>
  <si>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</si>
  <si>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</si>
  <si>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</si>
  <si>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</si>
  <si>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</si>
  <si>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</si>
  <si>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</si>
  <si>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</si>
  <si>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</si>
  <si>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</si>
  <si>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</si>
  <si>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</si>
  <si>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</si>
  <si>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</si>
  <si>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</si>
  <si>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</si>
  <si>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</si>
  <si>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</si>
  <si>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</si>
  <si>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</si>
  <si>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</si>
  <si>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</si>
  <si>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</si>
  <si>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</si>
  <si>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</si>
  <si>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</si>
  <si>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</si>
  <si>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</si>
  <si>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</si>
  <si>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</si>
  <si>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</si>
  <si>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</si>
  <si>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</si>
  <si>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</si>
  <si>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</si>
  <si>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</si>
  <si>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</si>
  <si>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</si>
  <si>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</si>
  <si>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</si>
  <si>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</si>
  <si>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</si>
  <si>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</si>
  <si>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</si>
  <si>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</si>
  <si>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</si>
  <si>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</si>
  <si>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</si>
  <si>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</si>
  <si>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</si>
  <si>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</si>
  <si>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</si>
  <si>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</si>
  <si>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</si>
  <si>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</si>
  <si>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</si>
  <si>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</si>
  <si>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</si>
  <si>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</si>
  <si>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</si>
  <si>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</si>
  <si>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</si>
  <si>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</si>
  <si>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</si>
  <si>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</si>
  <si>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</si>
  <si>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</si>
  <si>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</si>
  <si>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</si>
  <si>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</si>
  <si>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</si>
  <si>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</si>
  <si>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</si>
  <si>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</si>
  <si>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</si>
  <si>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</si>
  <si>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</si>
  <si>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</si>
  <si>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</si>
  <si>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</si>
  <si>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</si>
  <si>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</si>
  <si>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</si>
  <si>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</si>
  <si>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</si>
  <si>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</si>
  <si>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</si>
  <si>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</si>
  <si>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</si>
  <si>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</si>
  <si>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</si>
  <si>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</si>
  <si>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</si>
  <si>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</si>
  <si>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</si>
  <si>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</si>
  <si>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</si>
  <si>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</si>
  <si>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</si>
  <si>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</si>
  <si>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</si>
  <si>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</si>
  <si>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</si>
  <si>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</si>
  <si>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</si>
  <si>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</si>
  <si>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</si>
  <si>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</si>
  <si>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</si>
  <si>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</si>
  <si>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</si>
  <si>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</si>
  <si>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</si>
  <si>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</si>
  <si>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</si>
  <si>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</si>
  <si>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</si>
  <si>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</si>
  <si>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</si>
  <si>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</si>
  <si>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</si>
  <si>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</si>
  <si>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</si>
  <si>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</si>
  <si>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</si>
  <si>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</si>
  <si>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</si>
  <si>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</si>
  <si>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</si>
  <si>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</si>
  <si>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</si>
  <si>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</si>
  <si>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</si>
  <si>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</si>
  <si>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</si>
  <si>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</si>
  <si>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</si>
  <si>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</si>
  <si>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</si>
  <si>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</si>
  <si>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</si>
  <si>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</si>
  <si>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</si>
  <si>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</si>
  <si>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</si>
  <si>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</si>
  <si>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</si>
  <si>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</si>
  <si>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</si>
  <si>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</si>
  <si>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</si>
  <si>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</si>
  <si>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</si>
  <si>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</si>
  <si>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</si>
  <si>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</si>
  <si>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</si>
  <si>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</si>
  <si>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</si>
  <si>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</si>
  <si>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</si>
  <si>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</si>
  <si>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</si>
  <si>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</si>
  <si>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</si>
  <si>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</si>
  <si>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</si>
  <si>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</si>
  <si>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</si>
  <si>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</si>
  <si>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</si>
  <si>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</si>
  <si>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</si>
  <si>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</si>
  <si>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</si>
  <si>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</si>
  <si>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</si>
  <si>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</si>
  <si>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</si>
  <si>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</si>
  <si>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</si>
  <si>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</si>
  <si>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</si>
  <si>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</si>
  <si>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</si>
  <si>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</si>
  <si>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</si>
  <si>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</si>
  <si>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</si>
  <si>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</si>
  <si>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</si>
  <si>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</si>
  <si>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</si>
  <si>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</si>
  <si>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</si>
  <si>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</si>
  <si>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</si>
  <si>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</si>
  <si>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</si>
  <si>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</si>
  <si>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</si>
  <si>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</si>
  <si>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</si>
  <si>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</si>
  <si>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</si>
  <si>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</si>
  <si>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</si>
  <si>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</si>
  <si>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</si>
  <si>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</si>
  <si>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</si>
  <si>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</si>
  <si>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</si>
  <si>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</si>
  <si>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</si>
  <si>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</si>
  <si>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</si>
  <si>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</si>
  <si>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</si>
  <si>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</si>
  <si>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</si>
  <si>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</si>
  <si>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</si>
  <si>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</si>
  <si>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</si>
  <si>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</si>
  <si>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</si>
  <si>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</si>
  <si>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</si>
  <si>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</si>
  <si>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</si>
  <si>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</si>
  <si>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</si>
  <si>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</si>
  <si>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</si>
  <si>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</si>
  <si>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</si>
  <si>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</si>
  <si>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</si>
  <si>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</si>
  <si>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</si>
  <si>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</si>
  <si>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</si>
  <si>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</si>
  <si>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</si>
  <si>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</si>
  <si>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</si>
  <si>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</si>
  <si>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</si>
  <si>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</si>
  <si>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</si>
  <si>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</si>
  <si>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</si>
  <si>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</si>
  <si>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</si>
  <si>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</si>
  <si>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</si>
  <si>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</si>
  <si>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</si>
  <si>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</si>
  <si>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</si>
  <si>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</si>
  <si>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</si>
  <si>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</si>
  <si>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</si>
  <si>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</si>
  <si>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</si>
  <si>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</si>
  <si>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</si>
  <si>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</si>
  <si>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</si>
  <si>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</si>
  <si>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</si>
  <si>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</si>
  <si>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</si>
  <si>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</si>
  <si>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</si>
  <si>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</si>
  <si>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</si>
  <si>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</si>
  <si>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</si>
  <si>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</si>
  <si>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</si>
  <si>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</si>
  <si>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</si>
  <si>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</si>
  <si>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</si>
  <si>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</si>
  <si>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</si>
  <si>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</si>
  <si>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</si>
  <si>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</si>
  <si>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</si>
  <si>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</si>
  <si>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</si>
  <si>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</si>
  <si>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</si>
  <si>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</si>
  <si>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</si>
  <si>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</si>
  <si>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</si>
  <si>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</si>
  <si>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</si>
  <si>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</si>
  <si>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</si>
  <si>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</si>
  <si>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</si>
  <si>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</si>
  <si>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</si>
  <si>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</si>
  <si>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</si>
  <si>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</si>
  <si>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</si>
  <si>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</si>
  <si>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</si>
  <si>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</si>
  <si>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</si>
  <si>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</si>
  <si>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</si>
  <si>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</si>
  <si>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</si>
  <si>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</si>
  <si>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</si>
  <si>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</si>
  <si>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</si>
  <si>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</si>
  <si>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</si>
  <si>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</si>
  <si>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</si>
  <si>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</si>
  <si>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</si>
  <si>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</si>
  <si>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</si>
  <si>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</si>
  <si>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</si>
  <si>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</si>
  <si>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</si>
  <si>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</si>
  <si>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</si>
  <si>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</si>
  <si>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</si>
  <si>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</si>
  <si>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</si>
  <si>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</si>
  <si>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</si>
  <si>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</si>
  <si>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</si>
  <si>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</si>
  <si>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</si>
  <si>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</si>
  <si>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</si>
  <si>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</si>
  <si>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</si>
  <si>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</si>
  <si>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</si>
  <si>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</si>
  <si>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</si>
  <si>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</si>
  <si>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</si>
  <si>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</si>
  <si>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</si>
  <si>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</si>
  <si>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</si>
  <si>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</si>
  <si>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</si>
  <si>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</si>
  <si>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</si>
  <si>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</si>
  <si>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</si>
  <si>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</si>
  <si>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</si>
  <si>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</si>
  <si>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</si>
  <si>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</si>
  <si>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</si>
  <si>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</si>
  <si>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</si>
  <si>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</si>
  <si>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</si>
  <si>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</si>
  <si>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</si>
  <si>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</si>
  <si>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</si>
  <si>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</si>
  <si>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</si>
  <si>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</si>
  <si>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</si>
  <si>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</si>
  <si>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</si>
  <si>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</si>
  <si>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</si>
  <si>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</si>
  <si>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</si>
  <si>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</si>
  <si>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</si>
  <si>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</si>
  <si>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</si>
  <si>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</si>
  <si>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</si>
  <si>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</si>
  <si>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</si>
  <si>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</si>
  <si>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</si>
  <si>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</si>
  <si>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</si>
  <si>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</si>
  <si>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</si>
  <si>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</si>
  <si>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</si>
  <si>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</si>
  <si>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</si>
  <si>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</si>
  <si>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</si>
  <si>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</si>
  <si>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</si>
  <si>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</si>
  <si>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</si>
  <si>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</si>
  <si>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</si>
  <si>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</si>
  <si>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</si>
  <si>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</si>
  <si>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</si>
  <si>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</si>
  <si>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</si>
  <si>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</si>
  <si>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</si>
  <si>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</si>
  <si>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</si>
  <si>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</si>
  <si>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</si>
  <si>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</si>
  <si>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</si>
  <si>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</si>
  <si>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</si>
  <si>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</si>
  <si>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</si>
  <si>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</si>
  <si>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</si>
  <si>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</si>
  <si>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</si>
  <si>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</si>
  <si>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</si>
  <si>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</si>
  <si>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</si>
  <si>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</si>
  <si>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</si>
  <si>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</si>
  <si>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</si>
  <si>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</si>
  <si>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</si>
  <si>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</si>
  <si>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</si>
  <si>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</si>
  <si>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</si>
  <si>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</si>
  <si>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</si>
  <si>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</si>
  <si>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</si>
  <si>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</si>
  <si>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</si>
  <si>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</si>
  <si>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</si>
  <si>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</si>
  <si>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</si>
  <si>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</si>
  <si>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</si>
  <si>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</si>
  <si>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</si>
  <si>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</si>
  <si>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</si>
  <si>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</si>
  <si>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</si>
  <si>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</si>
  <si>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</si>
  <si>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</si>
  <si>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</si>
  <si>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</si>
  <si>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</si>
  <si>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</si>
  <si>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</si>
  <si>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</si>
  <si>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</si>
  <si>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</si>
  <si>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</si>
  <si>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</si>
  <si>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</si>
  <si>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</si>
  <si>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</si>
  <si>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</si>
  <si>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</si>
  <si>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</si>
  <si>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</si>
  <si>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</si>
  <si>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</si>
  <si>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</si>
  <si>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</si>
  <si>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</si>
  <si>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</si>
  <si>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</si>
  <si>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</si>
  <si>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</si>
  <si>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</si>
  <si>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</si>
  <si>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</si>
  <si>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</si>
  <si>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</si>
  <si>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</si>
  <si>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</si>
  <si>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</si>
  <si>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</si>
  <si>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</si>
  <si>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</si>
  <si>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</si>
  <si>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</si>
  <si>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</si>
  <si>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</si>
  <si>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</si>
  <si>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</si>
  <si>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</si>
  <si>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</si>
  <si>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</si>
  <si>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</si>
  <si>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</si>
  <si>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</si>
  <si>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</si>
  <si>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</si>
  <si>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</si>
  <si>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</si>
  <si>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</si>
  <si>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</si>
  <si>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</si>
  <si>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</si>
  <si>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</si>
  <si>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</si>
  <si>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</si>
  <si>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</si>
  <si>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</si>
  <si>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</si>
  <si>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</si>
  <si>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</si>
  <si>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</si>
  <si>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</si>
  <si>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</si>
  <si>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</si>
  <si>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</si>
  <si>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</si>
  <si>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</si>
  <si>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</si>
  <si>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</si>
  <si>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</si>
  <si>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</si>
  <si>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</si>
  <si>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</si>
  <si>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</si>
  <si>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</si>
  <si>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</si>
  <si>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</si>
  <si>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</si>
  <si>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</si>
  <si>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</si>
  <si>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</si>
  <si>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</si>
  <si>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</si>
  <si>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</si>
  <si>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</si>
  <si>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</si>
  <si>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</si>
  <si>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</si>
  <si>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</si>
  <si>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</si>
  <si>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</si>
  <si>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</si>
  <si>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</si>
  <si>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</si>
  <si>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</si>
  <si>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</si>
  <si>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</si>
  <si>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</si>
  <si>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</si>
  <si>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</si>
  <si>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</si>
  <si>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</si>
  <si>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</si>
  <si>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</si>
  <si>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</si>
  <si>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</si>
  <si>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</si>
  <si>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</si>
  <si>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</si>
  <si>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</si>
  <si>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</si>
  <si>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</si>
  <si>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</si>
  <si>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</si>
  <si>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</si>
  <si>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</si>
  <si>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</si>
  <si>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</si>
  <si>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</si>
  <si>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</si>
  <si>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</si>
  <si>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</si>
  <si>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</si>
  <si>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</si>
  <si>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</si>
  <si>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</si>
  <si>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</si>
  <si>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</si>
  <si>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</si>
  <si>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</si>
  <si>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</si>
  <si>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</si>
  <si>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</si>
  <si>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</si>
  <si>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</si>
  <si>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</si>
  <si>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</si>
  <si>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</si>
  <si>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</si>
  <si>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</si>
  <si>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</si>
  <si>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</si>
  <si>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</si>
  <si>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</si>
  <si>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</si>
  <si>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</si>
  <si>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</si>
  <si>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</si>
  <si>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</si>
  <si>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</si>
  <si>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</si>
  <si>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</si>
  <si>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</si>
  <si>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</si>
  <si>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</si>
  <si>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</si>
  <si>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</si>
  <si>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</si>
  <si>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</si>
  <si>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</si>
  <si>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</si>
  <si>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</si>
  <si>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</si>
  <si>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</si>
  <si>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</si>
  <si>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</si>
  <si>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</si>
  <si>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</si>
  <si>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</si>
  <si>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</si>
  <si>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</si>
  <si>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</si>
  <si>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</si>
  <si>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</si>
  <si>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</si>
  <si>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</si>
  <si>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</si>
  <si>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</si>
  <si>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</si>
  <si>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</si>
  <si>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</si>
  <si>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</si>
  <si>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</si>
  <si>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</si>
  <si>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</si>
  <si>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</si>
  <si>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</si>
  <si>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</si>
  <si>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</si>
  <si>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</si>
  <si>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</si>
  <si>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</si>
  <si>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</si>
  <si>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</si>
  <si>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</si>
  <si>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</si>
  <si>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</si>
  <si>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</si>
  <si>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</si>
  <si>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</si>
  <si>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</si>
  <si>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</si>
  <si>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</si>
  <si>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</si>
  <si>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</si>
  <si>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</si>
  <si>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</si>
  <si>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</si>
  <si>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</si>
  <si>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</si>
  <si>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</si>
  <si>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</si>
  <si>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</si>
  <si>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</si>
  <si>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</si>
  <si>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</si>
  <si>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</si>
  <si>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</si>
  <si>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</si>
  <si>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</si>
  <si>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</si>
  <si>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</si>
  <si>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</si>
  <si>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</si>
  <si>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</si>
  <si>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</si>
  <si>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</si>
  <si>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</si>
  <si>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</si>
  <si>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</si>
  <si>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</si>
  <si>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</si>
  <si>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</si>
  <si>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</si>
  <si>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</si>
  <si>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</si>
  <si>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</si>
  <si>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</si>
  <si>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</si>
  <si>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</si>
  <si>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</si>
  <si>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</si>
  <si>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</si>
  <si>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</si>
  <si>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</si>
  <si>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</si>
  <si>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</si>
  <si>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</si>
  <si>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</si>
  <si>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</si>
  <si>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</si>
  <si>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</si>
  <si>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</si>
  <si>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</si>
  <si>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</si>
  <si>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</si>
  <si>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</si>
  <si>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</si>
  <si>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</si>
  <si>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</si>
  <si>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</si>
  <si>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</si>
  <si>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</si>
  <si>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</si>
  <si>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</si>
  <si>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</si>
  <si>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</si>
  <si>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</si>
  <si>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</si>
  <si>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</si>
  <si>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</si>
  <si>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</si>
  <si>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</si>
  <si>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</si>
  <si>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</si>
  <si>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</si>
  <si>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</si>
  <si>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</si>
  <si>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</si>
  <si>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</si>
  <si>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</si>
  <si>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</si>
  <si>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</si>
  <si>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</si>
  <si>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</si>
  <si>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</si>
  <si>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</si>
  <si>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</si>
  <si>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</si>
  <si>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</si>
  <si>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</si>
  <si>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</si>
  <si>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</si>
  <si>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</si>
  <si>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</si>
  <si>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</si>
  <si>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</si>
  <si>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</si>
  <si>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</si>
  <si>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</si>
  <si>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</si>
  <si>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</si>
  <si>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</si>
  <si>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</si>
  <si>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</si>
  <si>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</si>
  <si>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</si>
  <si>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</si>
  <si>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</si>
  <si>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</si>
  <si>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</si>
  <si>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</si>
  <si>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</si>
  <si>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</si>
  <si>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</si>
  <si>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</si>
  <si>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</si>
  <si>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</si>
  <si>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</si>
  <si>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</si>
  <si>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</si>
  <si>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</si>
  <si>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</si>
  <si>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</si>
  <si>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</si>
  <si>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</si>
  <si>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</si>
  <si>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</si>
  <si>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</si>
  <si>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</si>
  <si>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</si>
  <si>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</si>
  <si>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</si>
  <si>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</si>
  <si>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</si>
  <si>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</si>
  <si>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</si>
  <si>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</si>
  <si>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</si>
  <si>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</si>
  <si>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</si>
  <si>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</si>
  <si>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</si>
  <si>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</si>
  <si>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</si>
  <si>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</si>
  <si>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</si>
  <si>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</si>
  <si>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</si>
  <si>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</si>
  <si>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</si>
  <si>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</si>
  <si>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</si>
  <si>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</si>
  <si>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</si>
  <si>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</si>
  <si>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</si>
  <si>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</si>
  <si>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</si>
  <si>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</si>
  <si>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</si>
  <si>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</si>
  <si>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</si>
  <si>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</si>
  <si>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</si>
  <si>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</si>
  <si>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</si>
  <si>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</si>
  <si>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</si>
  <si>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</si>
  <si>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</si>
  <si>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</si>
  <si>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</si>
  <si>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</si>
  <si>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</si>
  <si>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</si>
  <si>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</si>
  <si>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</si>
  <si>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</si>
  <si>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</si>
  <si>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</si>
  <si>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</si>
  <si>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</si>
  <si>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</si>
  <si>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</si>
  <si>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</si>
  <si>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</si>
  <si>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</si>
  <si>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</si>
  <si>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</si>
  <si>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</si>
  <si>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</si>
  <si>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</si>
  <si>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</si>
  <si>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</si>
  <si>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</si>
  <si>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</si>
  <si>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</si>
  <si>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</si>
  <si>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</si>
  <si>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</si>
  <si>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</si>
  <si>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</si>
  <si>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</si>
  <si>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</si>
  <si>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</si>
  <si>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</si>
  <si>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</si>
  <si>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</si>
  <si>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</si>
  <si>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</si>
  <si>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</si>
  <si>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</si>
  <si>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</si>
  <si>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</si>
  <si>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</si>
  <si>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</si>
  <si>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</si>
  <si>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</si>
  <si>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</si>
  <si>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</si>
  <si>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</si>
  <si>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</si>
  <si>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</si>
  <si>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</si>
  <si>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</si>
  <si>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</si>
  <si>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</si>
  <si>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</si>
  <si>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</si>
  <si>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</si>
  <si>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</si>
  <si>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</si>
  <si>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</si>
  <si>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</si>
  <si>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</si>
  <si>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</si>
  <si>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</si>
  <si>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</si>
  <si>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</si>
  <si>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</si>
  <si>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</si>
  <si>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</si>
  <si>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</si>
  <si>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</si>
  <si>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</si>
  <si>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</si>
  <si>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</si>
  <si>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</si>
  <si>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</si>
  <si>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</si>
  <si>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</si>
  <si>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</si>
  <si>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</si>
  <si>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</si>
  <si>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</si>
  <si>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</si>
  <si>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</si>
  <si>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</si>
  <si>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</si>
  <si>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</si>
  <si>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</si>
  <si>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</si>
  <si>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</si>
  <si>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</si>
  <si>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</si>
  <si>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</si>
  <si>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</si>
  <si>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</si>
  <si>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</si>
  <si>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</si>
  <si>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</si>
  <si>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</si>
  <si>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</si>
  <si>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</si>
  <si>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</si>
  <si>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</si>
  <si>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</si>
  <si>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</si>
  <si>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</si>
  <si>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</si>
  <si>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</si>
  <si>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</si>
  <si>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</si>
  <si>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</si>
  <si>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</si>
  <si>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</si>
  <si>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</si>
  <si>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</si>
  <si>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</si>
  <si>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</si>
  <si>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</si>
  <si>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</si>
  <si>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</si>
  <si>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</si>
  <si>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</si>
  <si>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</si>
  <si>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</si>
  <si>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</si>
  <si>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</si>
  <si>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</si>
  <si>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</si>
  <si>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</si>
  <si>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</si>
  <si>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</si>
  <si>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</si>
  <si>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</si>
  <si>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</si>
  <si>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</si>
  <si>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</si>
  <si>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</si>
  <si>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</si>
  <si>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</si>
  <si>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</si>
  <si>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</si>
  <si>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</si>
  <si>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</si>
  <si>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</si>
  <si>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</si>
  <si>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</si>
  <si>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</si>
  <si>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</si>
  <si>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</si>
  <si>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</si>
  <si>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</si>
  <si>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</si>
  <si>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</si>
  <si>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</si>
  <si>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</si>
  <si>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</si>
  <si>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</si>
  <si>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</si>
  <si>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</si>
  <si>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</si>
  <si>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</si>
  <si>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</si>
  <si>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</si>
  <si>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</si>
  <si>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</si>
  <si>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</si>
  <si>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</si>
  <si>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</si>
  <si>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</si>
  <si>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</si>
  <si>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</si>
  <si>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</si>
  <si>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</si>
  <si>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</si>
  <si>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</si>
  <si>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</si>
  <si>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</si>
  <si>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</si>
  <si>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</si>
  <si>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</si>
  <si>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</si>
  <si>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</si>
  <si>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</si>
  <si>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</si>
  <si>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</si>
  <si>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</si>
  <si>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</si>
  <si>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</si>
  <si>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</si>
  <si>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</si>
  <si>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</si>
  <si>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</si>
  <si>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</si>
  <si>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</si>
  <si>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</si>
  <si>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</si>
  <si>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</si>
  <si>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</si>
  <si>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</si>
  <si>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</si>
  <si>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</si>
  <si>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</si>
  <si>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</si>
  <si>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</si>
  <si>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</si>
  <si>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</si>
  <si>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</si>
  <si>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</si>
  <si>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</si>
  <si>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</si>
  <si>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</si>
  <si>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</si>
  <si>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</si>
  <si>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</si>
  <si>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</si>
  <si>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</si>
  <si>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</si>
  <si>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</si>
  <si>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</si>
  <si>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</si>
  <si>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</si>
  <si>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</si>
  <si>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</si>
  <si>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</si>
  <si>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</si>
  <si>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</si>
  <si>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</si>
  <si>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</si>
  <si>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</si>
  <si>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</si>
  <si>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</si>
  <si>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</si>
  <si>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</si>
  <si>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</si>
  <si>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</si>
  <si>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</si>
  <si>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</si>
  <si>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</si>
  <si>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</si>
  <si>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</si>
  <si>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</si>
  <si>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</si>
  <si>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</si>
  <si>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</si>
  <si>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</si>
  <si>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</si>
  <si>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</si>
  <si>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</si>
  <si>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</si>
  <si>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</si>
  <si>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</si>
  <si>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</si>
  <si>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</si>
  <si>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</si>
  <si>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</si>
  <si>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</si>
  <si>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</si>
  <si>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</si>
  <si>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</si>
  <si>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</si>
  <si>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</si>
  <si>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</si>
  <si>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</si>
  <si>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</si>
  <si>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</si>
  <si>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</si>
  <si>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</si>
  <si>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</si>
  <si>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</si>
  <si>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</si>
  <si>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</si>
  <si>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</si>
  <si>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</si>
  <si>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</si>
  <si>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</si>
  <si>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</si>
  <si>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</si>
  <si>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</si>
  <si>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</si>
  <si>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</si>
  <si>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</si>
  <si>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</si>
  <si>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</si>
  <si>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</si>
  <si>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</si>
  <si>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</si>
  <si>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</si>
  <si>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</si>
  <si>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</si>
  <si>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</si>
  <si>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</si>
  <si>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</si>
  <si>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</si>
  <si>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</si>
  <si>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</si>
  <si>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</si>
  <si>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</si>
  <si>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</si>
  <si>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</si>
  <si>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</si>
  <si>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</si>
  <si>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</si>
  <si>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</si>
  <si>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</si>
  <si>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</si>
  <si>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</si>
  <si>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</si>
  <si>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</si>
  <si>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</si>
  <si>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</si>
  <si>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</si>
  <si>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</si>
  <si>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</si>
  <si>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</si>
  <si>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</si>
  <si>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</si>
  <si>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</si>
  <si>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</si>
  <si>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</si>
  <si>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</si>
  <si>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</si>
  <si>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</si>
  <si>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</si>
  <si>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</si>
  <si>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</si>
  <si>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</si>
  <si>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</si>
  <si>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</si>
  <si>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</si>
  <si>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</si>
  <si>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</si>
  <si>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</si>
  <si>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</si>
  <si>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</si>
  <si>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</si>
  <si>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</si>
  <si>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</si>
  <si>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</si>
  <si>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</si>
  <si>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</si>
  <si>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</si>
  <si>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</si>
  <si>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</si>
  <si>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</si>
  <si>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</si>
  <si>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</si>
  <si>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</si>
  <si>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</si>
  <si>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</si>
  <si>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</si>
  <si>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</si>
  <si>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</si>
  <si>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</si>
  <si>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</si>
  <si>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</si>
  <si>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</si>
  <si>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</si>
  <si>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</si>
  <si>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</si>
  <si>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</si>
  <si>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</si>
  <si>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</si>
  <si>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</si>
  <si>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</si>
  <si>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</si>
  <si>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</si>
  <si>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</si>
  <si>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</si>
  <si>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</si>
  <si>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</si>
  <si>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</si>
  <si>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</si>
  <si>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</si>
  <si>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</si>
  <si>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</si>
  <si>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</si>
  <si>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</si>
  <si>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</si>
  <si>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</si>
  <si>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</si>
  <si>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</si>
  <si>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</si>
  <si>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</si>
  <si>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</si>
  <si>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</si>
  <si>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</si>
  <si>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</si>
  <si>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</si>
  <si>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</si>
  <si>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</si>
  <si>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</si>
  <si>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</si>
  <si>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</si>
  <si>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</si>
  <si>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</si>
  <si>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</si>
  <si>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</si>
  <si>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</si>
  <si>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</si>
  <si>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</si>
  <si>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</si>
  <si>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</si>
  <si>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</si>
  <si>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</si>
  <si>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</si>
  <si>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</si>
  <si>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</si>
  <si>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</si>
  <si>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</si>
  <si>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</si>
  <si>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</si>
  <si>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</si>
  <si>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</si>
  <si>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</si>
  <si>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</si>
  <si>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</si>
  <si>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</si>
  <si>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</si>
  <si>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</si>
  <si>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</si>
  <si>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</si>
  <si>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</si>
  <si>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</si>
  <si>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</si>
  <si>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</si>
  <si>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</si>
  <si>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</si>
  <si>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</si>
  <si>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</si>
  <si>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</si>
  <si>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</si>
  <si>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</si>
  <si>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</si>
  <si>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</si>
  <si>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</si>
  <si>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</si>
  <si>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</si>
  <si>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</si>
  <si>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</si>
  <si>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</si>
  <si>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</si>
  <si>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</si>
  <si>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</si>
  <si>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</si>
  <si>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</si>
  <si>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</si>
  <si>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</si>
  <si>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</si>
  <si>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</si>
  <si>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</si>
  <si>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</si>
  <si>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</si>
  <si>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</si>
  <si>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</si>
  <si>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</si>
  <si>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</si>
  <si>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</si>
  <si>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</si>
  <si>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</si>
  <si>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</si>
  <si>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</si>
  <si>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</si>
  <si>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</si>
  <si>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</si>
  <si>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</si>
  <si>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</si>
  <si>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</si>
  <si>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</si>
  <si>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</si>
  <si>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</si>
  <si>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</si>
  <si>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</si>
  <si>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</si>
  <si>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</si>
  <si>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</si>
  <si>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</si>
  <si>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</si>
  <si>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</si>
  <si>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</si>
  <si>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</si>
  <si>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</si>
  <si>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</si>
  <si>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</si>
  <si>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</si>
  <si>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</si>
  <si>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</si>
  <si>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</si>
  <si>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</si>
  <si>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</si>
  <si>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</si>
  <si>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</si>
  <si>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</si>
  <si>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</si>
  <si>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</si>
  <si>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</si>
  <si>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</si>
  <si>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</si>
  <si>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</si>
  <si>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</si>
  <si>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</si>
  <si>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</si>
  <si>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</si>
  <si>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</si>
  <si>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</si>
  <si>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</si>
  <si>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</si>
  <si>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</si>
  <si>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</si>
  <si>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</si>
  <si>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</si>
  <si>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</si>
  <si>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</si>
  <si>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</si>
  <si>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</si>
  <si>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</si>
  <si>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</si>
  <si>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</si>
  <si>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</si>
  <si>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</si>
  <si>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</si>
  <si>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</si>
  <si>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</si>
  <si>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</si>
  <si>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</si>
  <si>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</si>
  <si>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</si>
  <si>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</si>
  <si>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</si>
  <si>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</si>
  <si>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</si>
  <si>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</si>
  <si>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</si>
  <si>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</si>
  <si>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</si>
  <si>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</si>
  <si>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</si>
  <si>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</si>
  <si>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</si>
  <si>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</si>
  <si>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</si>
  <si>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</si>
  <si>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</si>
  <si>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</si>
  <si>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</si>
  <si>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</si>
  <si>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</si>
  <si>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</si>
  <si>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</si>
  <si>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</si>
  <si>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</si>
  <si>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</si>
  <si>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</si>
  <si>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</si>
  <si>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</si>
  <si>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</si>
  <si>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</si>
  <si>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</si>
  <si>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</si>
  <si>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</si>
  <si>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</si>
  <si>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</si>
  <si>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</si>
  <si>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</si>
  <si>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</si>
  <si>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</si>
  <si>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</si>
  <si>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</si>
  <si>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</si>
  <si>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</si>
  <si>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</si>
  <si>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</si>
  <si>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</si>
  <si>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</si>
  <si>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</si>
  <si>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</si>
  <si>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</si>
  <si>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</si>
  <si>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</si>
  <si>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</si>
  <si>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</si>
  <si>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</si>
  <si>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</si>
  <si>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</si>
  <si>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</si>
  <si>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</si>
  <si>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</si>
  <si>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</si>
  <si>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</si>
  <si>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</si>
  <si>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</si>
  <si>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</si>
  <si>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</si>
  <si>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</si>
  <si>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</si>
  <si>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</si>
  <si>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</si>
  <si>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</si>
  <si>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</si>
  <si>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</si>
  <si>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</si>
  <si>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</si>
  <si>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</si>
  <si>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</si>
  <si>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</si>
  <si>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</si>
  <si>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</si>
  <si>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</si>
  <si>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</si>
  <si>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</si>
  <si>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</si>
  <si>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</si>
  <si>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</si>
  <si>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</si>
  <si>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</si>
  <si>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</si>
  <si>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</si>
  <si>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</si>
  <si>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</si>
  <si>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</si>
  <si>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</si>
  <si>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</si>
  <si>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</si>
  <si>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</si>
  <si>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</si>
  <si>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</si>
  <si>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</si>
  <si>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</si>
  <si>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</si>
  <si>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</si>
  <si>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</si>
  <si>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</si>
  <si>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</si>
  <si>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</si>
  <si>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</si>
  <si>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</si>
  <si>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</si>
  <si>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</si>
  <si>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</si>
  <si>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</si>
  <si>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</si>
  <si>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</si>
  <si>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</si>
  <si>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</si>
  <si>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</si>
  <si>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</si>
  <si>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</si>
  <si>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</si>
  <si>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</si>
  <si>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</si>
  <si>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</si>
  <si>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</si>
  <si>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</si>
  <si>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</si>
  <si>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</si>
  <si>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</si>
  <si>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</si>
  <si>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</si>
  <si>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</si>
  <si>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</si>
  <si>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</si>
  <si>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</si>
  <si>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</si>
  <si>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</si>
  <si>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</si>
  <si>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</si>
  <si>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</si>
  <si>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</si>
  <si>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</si>
  <si>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</si>
  <si>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</si>
  <si>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</si>
  <si>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</si>
  <si>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</si>
  <si>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</si>
  <si>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</si>
  <si>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</si>
  <si>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</si>
  <si>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</si>
  <si>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</si>
  <si>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</si>
  <si>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</si>
  <si>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</si>
  <si>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</si>
  <si>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</si>
  <si>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</si>
  <si>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</si>
  <si>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</si>
  <si>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</si>
  <si>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</si>
  <si>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</si>
  <si>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</si>
  <si>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</si>
  <si>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</si>
  <si>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</si>
  <si>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</si>
  <si>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</si>
  <si>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</si>
  <si>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</si>
  <si>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</si>
  <si>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</si>
  <si>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</si>
  <si>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</si>
  <si>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</si>
  <si>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</si>
  <si>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</si>
  <si>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</si>
  <si>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</si>
  <si>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</si>
  <si>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</si>
  <si>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</si>
  <si>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</si>
  <si>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</si>
  <si>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</si>
  <si>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</si>
  <si>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</si>
  <si>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</si>
  <si>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</si>
  <si>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</si>
  <si>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</si>
  <si>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</si>
  <si>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</si>
  <si>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</si>
  <si>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</si>
  <si>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</si>
  <si>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</si>
  <si>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</si>
  <si>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</si>
  <si>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</si>
  <si>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</si>
  <si>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</si>
  <si>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</si>
  <si>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</si>
  <si>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</si>
  <si>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</si>
  <si>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</si>
  <si>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</si>
  <si>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</si>
  <si>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</si>
  <si>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</si>
  <si>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</si>
  <si>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</si>
  <si>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</si>
  <si>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</si>
  <si>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</si>
  <si>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</si>
  <si>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</si>
  <si>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</si>
  <si>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</si>
  <si>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</si>
  <si>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</si>
  <si>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</si>
  <si>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</si>
  <si>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</si>
  <si>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</si>
  <si>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</si>
  <si>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</si>
  <si>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</si>
  <si>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</si>
  <si>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</si>
  <si>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</si>
  <si>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</si>
  <si>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</si>
  <si>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</si>
  <si>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</si>
  <si>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</si>
  <si>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</si>
  <si>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</si>
  <si>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</si>
  <si>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</si>
  <si>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</si>
  <si>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</si>
  <si>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</si>
  <si>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</si>
  <si>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</si>
  <si>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</si>
  <si>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</si>
  <si>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</si>
  <si>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</si>
  <si>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</si>
  <si>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</si>
  <si>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</si>
  <si>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</si>
  <si>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</si>
  <si>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</si>
  <si>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</si>
  <si>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</si>
  <si>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</si>
  <si>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</si>
  <si>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</si>
  <si>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</si>
  <si>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</si>
  <si>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</si>
  <si>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</si>
  <si>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</si>
  <si>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</si>
  <si>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</si>
  <si>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</si>
  <si>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</si>
  <si>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</si>
  <si>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</si>
  <si>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</si>
  <si>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</si>
  <si>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</si>
  <si>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</si>
  <si>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</si>
  <si>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</si>
  <si>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</si>
  <si>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</si>
  <si>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</si>
  <si>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</si>
  <si>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</si>
  <si>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</si>
  <si>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</si>
  <si>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</si>
  <si>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</si>
  <si>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</si>
  <si>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</si>
  <si>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</si>
  <si>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</si>
  <si>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</si>
  <si>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</si>
  <si>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</si>
  <si>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</si>
  <si>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</si>
  <si>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</si>
  <si>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</si>
  <si>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</si>
  <si>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</si>
  <si>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</si>
  <si>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</si>
  <si>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</si>
  <si>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</si>
  <si>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</si>
  <si>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</si>
  <si>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</si>
  <si>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</si>
  <si>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</si>
  <si>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</si>
  <si>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</si>
  <si>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</si>
  <si>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</si>
  <si>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</si>
  <si>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</si>
  <si>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</si>
  <si>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</si>
  <si>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</si>
  <si>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</si>
  <si>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</si>
  <si>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</si>
  <si>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</si>
  <si>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</si>
  <si>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</si>
  <si>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</si>
  <si>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</si>
  <si>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</si>
  <si>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</si>
  <si>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</si>
  <si>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</si>
  <si>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</si>
  <si>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</si>
  <si>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</si>
  <si>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</si>
  <si>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</si>
  <si>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</si>
  <si>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</si>
  <si>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</si>
  <si>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</si>
  <si>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</si>
  <si>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</si>
  <si>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</si>
  <si>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</si>
  <si>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</si>
  <si>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</si>
  <si>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</si>
  <si>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</si>
  <si>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</si>
  <si>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</si>
  <si>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</si>
  <si>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</si>
  <si>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</si>
  <si>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</si>
  <si>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</si>
  <si>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</si>
  <si>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</si>
  <si>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</si>
  <si>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</si>
  <si>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</si>
  <si>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</si>
  <si>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</si>
  <si>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</si>
  <si>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</si>
  <si>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</si>
  <si>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</si>
  <si>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</si>
  <si>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</si>
  <si>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</si>
  <si>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</si>
  <si>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</si>
  <si>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</si>
  <si>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</si>
  <si>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</si>
  <si>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</si>
  <si>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</si>
  <si>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</si>
  <si>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</si>
  <si>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</si>
  <si>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</si>
  <si>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</si>
  <si>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</si>
  <si>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</si>
  <si>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</si>
  <si>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</si>
  <si>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</si>
  <si>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</si>
  <si>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</si>
  <si>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</si>
  <si>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</si>
  <si>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</si>
  <si>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</si>
  <si>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</si>
  <si>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</si>
  <si>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</si>
  <si>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</si>
  <si>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</si>
  <si>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</si>
  <si>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</si>
  <si>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</si>
  <si>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</si>
  <si>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</si>
  <si>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</si>
  <si>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</si>
  <si>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</si>
  <si>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</si>
  <si>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</si>
  <si>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</si>
  <si>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</si>
  <si>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</si>
  <si>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</si>
  <si>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</si>
  <si>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</si>
  <si>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</si>
  <si>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</si>
  <si>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</si>
  <si>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</si>
  <si>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</si>
  <si>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</si>
  <si>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</si>
  <si>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</si>
  <si>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</si>
  <si>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</si>
  <si>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</si>
  <si>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</si>
  <si>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</si>
  <si>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</si>
  <si>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</si>
  <si>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</si>
  <si>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</si>
  <si>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</si>
  <si>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</si>
  <si>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</si>
  <si>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</si>
  <si>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</si>
  <si>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</si>
  <si>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</si>
  <si>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</si>
  <si>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</si>
  <si>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</si>
  <si>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</si>
  <si>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</si>
  <si>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</si>
  <si>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</si>
  <si>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</si>
  <si>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</si>
  <si>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</si>
  <si>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</si>
  <si>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</si>
  <si>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</si>
  <si>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</si>
  <si>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</si>
  <si>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</si>
  <si>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</si>
  <si>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</si>
  <si>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</si>
  <si>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</si>
  <si>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</si>
  <si>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</si>
  <si>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</si>
  <si>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</si>
  <si>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</si>
  <si>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</si>
  <si>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</si>
  <si>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</si>
  <si>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</si>
  <si>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</si>
  <si>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</si>
  <si>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</si>
  <si>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</si>
  <si>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</si>
  <si>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</si>
  <si>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</si>
  <si>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</si>
  <si>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</si>
  <si>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</si>
  <si>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</si>
  <si>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</si>
  <si>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</si>
  <si>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</si>
  <si>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</si>
  <si>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</si>
  <si>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</si>
  <si>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</si>
  <si>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</si>
  <si>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</si>
  <si>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</si>
  <si>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</si>
  <si>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</si>
  <si>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</si>
  <si>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</si>
  <si>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</si>
  <si>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</si>
  <si>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</si>
  <si>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</si>
  <si>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</si>
  <si>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</si>
  <si>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</si>
  <si>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</si>
  <si>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</si>
  <si>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</si>
  <si>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</si>
  <si>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</si>
  <si>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</si>
  <si>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</si>
  <si>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</si>
  <si>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</si>
  <si>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</si>
  <si>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</si>
  <si>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</si>
  <si>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</si>
  <si>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</si>
  <si>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</si>
  <si>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</si>
  <si>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</si>
  <si>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</si>
  <si>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</si>
  <si>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</si>
  <si>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</si>
  <si>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</si>
  <si>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</si>
  <si>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</si>
  <si>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</si>
  <si>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</si>
  <si>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</si>
  <si>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</si>
  <si>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</si>
  <si>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</si>
  <si>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</si>
  <si>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</si>
  <si>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</si>
  <si>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</si>
  <si>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</si>
  <si>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</si>
  <si>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</si>
  <si>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</si>
  <si>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</si>
  <si>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</si>
  <si>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</si>
  <si>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</si>
  <si>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</si>
  <si>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</si>
  <si>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</si>
  <si>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</si>
  <si>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</si>
  <si>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</si>
  <si>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</si>
  <si>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</si>
  <si>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</si>
  <si>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</si>
  <si>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</si>
  <si>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</si>
  <si>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</si>
  <si>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</si>
  <si>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</si>
  <si>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</si>
  <si>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</si>
  <si>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</si>
  <si>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</si>
  <si>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</si>
  <si>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</si>
  <si>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</si>
  <si>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</si>
  <si>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</si>
  <si>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</si>
  <si>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</si>
  <si>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</si>
  <si>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</si>
  <si>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</si>
  <si>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</si>
  <si>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</si>
  <si>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</si>
  <si>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</si>
  <si>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</si>
  <si>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</si>
  <si>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</si>
  <si>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</si>
  <si>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</si>
  <si>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</si>
  <si>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</si>
  <si>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</si>
  <si>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</si>
  <si>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</si>
  <si>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</si>
  <si>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</si>
  <si>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</si>
  <si>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</si>
  <si>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</si>
  <si>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</si>
  <si>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</si>
  <si>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</si>
  <si>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</si>
  <si>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</si>
  <si>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</si>
  <si>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</si>
  <si>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</si>
  <si>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</si>
  <si>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</si>
  <si>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</si>
  <si>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</si>
  <si>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</si>
  <si>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</si>
  <si>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</si>
  <si>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</si>
  <si>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</si>
  <si>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</si>
  <si>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</si>
  <si>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</si>
  <si>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</si>
  <si>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</si>
  <si>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</si>
  <si>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</si>
  <si>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</si>
  <si>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</si>
  <si>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</si>
  <si>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</si>
  <si>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</si>
  <si>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</si>
  <si>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</si>
  <si>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</si>
  <si>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</si>
  <si>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</si>
  <si>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</si>
  <si>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</si>
  <si>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</si>
  <si>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</si>
  <si>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</si>
  <si>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</si>
  <si>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</si>
  <si>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</si>
  <si>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</si>
  <si>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</si>
  <si>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</si>
  <si>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</si>
  <si>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</si>
  <si>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</si>
  <si>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</si>
  <si>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</si>
  <si>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</si>
  <si>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</si>
  <si>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</si>
  <si>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</si>
  <si>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</si>
  <si>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</si>
  <si>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</si>
  <si>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</si>
  <si>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</si>
  <si>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</si>
  <si>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</si>
  <si>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</si>
  <si>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</si>
  <si>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</si>
  <si>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</si>
  <si>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</si>
  <si>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</si>
  <si>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</si>
  <si>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</si>
  <si>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</si>
  <si>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</si>
  <si>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</si>
  <si>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</si>
  <si>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</si>
  <si>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</si>
  <si>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</si>
  <si>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</si>
  <si>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</si>
  <si>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</si>
  <si>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</si>
  <si>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</si>
  <si>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</si>
  <si>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</si>
  <si>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</si>
  <si>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</si>
  <si>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</si>
  <si>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</si>
  <si>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</si>
  <si>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</si>
  <si>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</si>
  <si>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</si>
  <si>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</si>
  <si>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</si>
  <si>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</si>
  <si>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</si>
  <si>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</si>
  <si>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</si>
  <si>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</si>
  <si>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</si>
  <si>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</si>
  <si>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</si>
  <si>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</si>
  <si>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</si>
  <si>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</si>
  <si>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</si>
  <si>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</si>
  <si>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</si>
  <si>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</si>
  <si>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</si>
  <si>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</si>
  <si>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</si>
  <si>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</si>
  <si>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</si>
  <si>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</si>
  <si>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</si>
  <si>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</si>
  <si>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</si>
  <si>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</si>
  <si>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</si>
  <si>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</si>
  <si>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</si>
  <si>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</si>
  <si>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</si>
  <si>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</si>
  <si>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</si>
  <si>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</si>
  <si>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</si>
  <si>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</si>
  <si>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</si>
  <si>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</si>
  <si>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</si>
  <si>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</si>
  <si>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</si>
  <si>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</si>
  <si>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</si>
  <si>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</si>
  <si>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</si>
  <si>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</si>
  <si>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</si>
  <si>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</si>
  <si>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</si>
  <si>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</si>
  <si>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</si>
  <si>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</si>
  <si>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</si>
  <si>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</si>
  <si>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</si>
  <si>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</si>
  <si>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</si>
  <si>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</si>
  <si>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</si>
  <si>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</si>
  <si>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</si>
  <si>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</si>
  <si>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</si>
  <si>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</si>
  <si>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</si>
  <si>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</si>
  <si>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</si>
  <si>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</si>
  <si>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</si>
  <si>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</si>
  <si>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</si>
  <si>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</si>
  <si>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</si>
  <si>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</si>
  <si>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</si>
  <si>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</si>
  <si>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</si>
  <si>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</si>
  <si>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</si>
  <si>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</si>
  <si>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</si>
  <si>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</si>
  <si>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</si>
  <si>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</si>
  <si>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</si>
  <si>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</si>
  <si>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</si>
  <si>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</si>
  <si>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</si>
  <si>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</si>
  <si>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</si>
  <si>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</si>
  <si>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</si>
  <si>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</si>
  <si>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</si>
  <si>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</si>
  <si>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</si>
  <si>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</si>
  <si>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</si>
  <si>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</si>
  <si>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</si>
  <si>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</si>
  <si>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</si>
  <si>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</si>
  <si>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</si>
  <si>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</si>
  <si>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</si>
  <si>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</si>
  <si>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</si>
  <si>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</si>
  <si>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</si>
  <si>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</si>
  <si>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</si>
  <si>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</si>
  <si>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</si>
  <si>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</si>
  <si>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</si>
  <si>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</si>
  <si>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</si>
  <si>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</si>
  <si>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</si>
  <si>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</si>
  <si>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</si>
  <si>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</si>
  <si>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</si>
  <si>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</si>
  <si>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</si>
  <si>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</si>
  <si>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</si>
  <si>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</si>
  <si>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</si>
  <si>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</si>
  <si>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</si>
  <si>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</si>
  <si>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</si>
  <si>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</si>
  <si>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</si>
  <si>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</si>
  <si>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</si>
  <si>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</si>
  <si>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</si>
  <si>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</si>
  <si>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</si>
  <si>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</si>
  <si>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</si>
  <si>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</si>
  <si>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</si>
  <si>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</si>
  <si>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</si>
  <si>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</si>
  <si>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</si>
  <si>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</si>
  <si>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</si>
  <si>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</si>
  <si>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</si>
  <si>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</si>
  <si>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</si>
  <si>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</si>
  <si>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</si>
  <si>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</si>
  <si>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</si>
  <si>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</si>
  <si>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</si>
  <si>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</si>
  <si>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</si>
  <si>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</si>
  <si>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</si>
  <si>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</si>
  <si>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</si>
  <si>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</si>
  <si>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</si>
  <si>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</si>
  <si>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</si>
  <si>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</si>
  <si>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</si>
  <si>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</si>
  <si>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</si>
  <si>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</si>
  <si>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</si>
  <si>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</si>
  <si>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</si>
  <si>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</si>
  <si>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</si>
  <si>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</si>
  <si>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</si>
  <si>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</si>
  <si>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</si>
  <si>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</si>
  <si>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</si>
  <si>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</si>
  <si>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</si>
  <si>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</si>
  <si>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</si>
  <si>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</si>
  <si>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</si>
  <si>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</si>
  <si>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</si>
  <si>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</si>
  <si>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</si>
  <si>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</si>
  <si>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</si>
  <si>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</si>
  <si>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</si>
  <si>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</si>
  <si>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</si>
  <si>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</si>
  <si>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</si>
  <si>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</si>
  <si>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</si>
  <si>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</si>
  <si>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</si>
  <si>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</si>
  <si>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</si>
  <si>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</si>
  <si>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</si>
  <si>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</si>
  <si>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</si>
  <si>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</si>
  <si>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</si>
  <si>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</si>
  <si>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</si>
  <si>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</si>
  <si>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</si>
  <si>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</si>
  <si>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</si>
  <si>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</si>
  <si>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</si>
  <si>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</si>
  <si>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</si>
  <si>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</si>
  <si>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</si>
  <si>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</si>
  <si>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</si>
  <si>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</si>
  <si>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</si>
  <si>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</si>
  <si>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</si>
  <si>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</si>
  <si>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</si>
  <si>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</si>
  <si>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</si>
  <si>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</si>
  <si>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</si>
  <si>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</si>
  <si>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</si>
  <si>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</si>
  <si>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</si>
  <si>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</si>
  <si>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</si>
  <si>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</si>
  <si>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</si>
  <si>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</si>
  <si>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</si>
  <si>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</si>
  <si>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</si>
  <si>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</si>
  <si>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</si>
  <si>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</si>
  <si>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</si>
  <si>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</si>
  <si>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</si>
  <si>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</si>
  <si>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</si>
  <si>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</si>
  <si>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</si>
  <si>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</si>
  <si>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</si>
  <si>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</si>
  <si>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</si>
  <si>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</si>
  <si>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</si>
  <si>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</si>
  <si>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</si>
  <si>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</si>
  <si>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</si>
  <si>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</si>
  <si>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</si>
  <si>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</si>
  <si>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</si>
  <si>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</si>
  <si>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</si>
  <si>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</si>
  <si>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</si>
  <si>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</si>
  <si>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</si>
  <si>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</si>
  <si>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</si>
  <si>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</si>
  <si>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</si>
  <si>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</si>
  <si>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</si>
  <si>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</si>
  <si>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</si>
  <si>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</si>
  <si>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</si>
  <si>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</si>
  <si>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</si>
  <si>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</si>
  <si>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</si>
  <si>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</si>
  <si>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</si>
  <si>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</si>
  <si>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</si>
  <si>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</si>
  <si>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</si>
  <si>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</si>
  <si>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</si>
  <si>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</si>
  <si>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</si>
  <si>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</si>
  <si>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</si>
  <si>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</si>
  <si>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</si>
  <si>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</si>
  <si>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</si>
  <si>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</si>
  <si>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</si>
  <si>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</si>
  <si>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</si>
  <si>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</si>
  <si>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</si>
  <si>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</si>
  <si>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</si>
  <si>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</si>
  <si>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</si>
  <si>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</si>
  <si>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</si>
  <si>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</si>
  <si>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</si>
  <si>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</si>
  <si>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</si>
  <si>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</si>
  <si>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</si>
  <si>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</si>
  <si>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</si>
  <si>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</si>
  <si>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</si>
  <si>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</si>
  <si>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</si>
  <si>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</si>
  <si>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</si>
  <si>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</si>
  <si>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</si>
  <si>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</si>
  <si>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</si>
  <si>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</si>
  <si>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</si>
  <si>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</si>
  <si>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</si>
  <si>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</si>
  <si>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</si>
  <si>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</si>
  <si>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</si>
  <si>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</si>
  <si>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</si>
  <si>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</si>
  <si>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</si>
  <si>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</si>
  <si>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</si>
  <si>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</si>
  <si>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</si>
  <si>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</si>
  <si>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</si>
  <si>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</si>
  <si>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</si>
  <si>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</si>
  <si>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</si>
  <si>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</si>
  <si>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</si>
  <si>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</si>
  <si>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</si>
  <si>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</si>
  <si>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</si>
  <si>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</si>
  <si>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</si>
  <si>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</si>
  <si>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</si>
  <si>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</si>
  <si>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</si>
  <si>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</si>
  <si>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</si>
  <si>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</si>
  <si>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</si>
  <si>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</si>
  <si>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</si>
  <si>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</si>
  <si>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</si>
  <si>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</si>
  <si>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</si>
  <si>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</si>
  <si>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</si>
  <si>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</si>
  <si>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</si>
  <si>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</si>
  <si>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</si>
  <si>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</si>
  <si>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</si>
  <si>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</si>
  <si>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</si>
  <si>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</si>
  <si>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</si>
  <si>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</si>
  <si>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</si>
  <si>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</si>
  <si>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</si>
  <si>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</si>
  <si>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</si>
  <si>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</si>
  <si>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</si>
  <si>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</si>
  <si>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</si>
  <si>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</si>
  <si>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</si>
  <si>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</si>
  <si>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</si>
  <si>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</si>
  <si>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</si>
  <si>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</si>
  <si>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</si>
  <si>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</si>
  <si>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</si>
  <si>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</si>
  <si>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</si>
  <si>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</si>
  <si>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</si>
  <si>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</si>
  <si>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</si>
  <si>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</si>
  <si>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</si>
  <si>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</si>
  <si>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</si>
  <si>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</si>
  <si>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</si>
  <si>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</si>
  <si>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</si>
  <si>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</si>
  <si>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</si>
  <si>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</si>
  <si>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</si>
  <si>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</si>
  <si>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</si>
  <si>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</si>
  <si>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</si>
  <si>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</si>
  <si>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</si>
  <si>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</si>
  <si>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</si>
  <si>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</si>
  <si>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</si>
  <si>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</si>
  <si>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</si>
  <si>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</si>
  <si>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</si>
  <si>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</si>
  <si>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</si>
  <si>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</si>
  <si>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</si>
  <si>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</si>
  <si>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</si>
  <si>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</si>
  <si>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</si>
  <si>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</si>
  <si>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</si>
  <si>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</si>
  <si>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</si>
  <si>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</si>
  <si>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</si>
  <si>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</si>
  <si>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</si>
  <si>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</si>
  <si>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</si>
  <si>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</si>
  <si>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</si>
  <si>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</si>
  <si>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</si>
  <si>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</si>
  <si>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</si>
  <si>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</si>
  <si>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</si>
  <si>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</si>
  <si>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</si>
  <si>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</si>
  <si>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</si>
  <si>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</si>
  <si>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</si>
  <si>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</si>
  <si>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</si>
  <si>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</si>
  <si>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</si>
  <si>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</si>
  <si>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</si>
  <si>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</si>
  <si>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</si>
  <si>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</si>
  <si>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</si>
  <si>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</si>
  <si>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</si>
  <si>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</si>
  <si>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</si>
  <si>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</si>
  <si>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</si>
  <si>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</si>
  <si>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</si>
  <si>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</si>
  <si>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</si>
  <si>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</si>
  <si>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</si>
  <si>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</si>
  <si>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</si>
  <si>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</si>
  <si>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</si>
  <si>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</si>
  <si>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</si>
  <si>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</si>
  <si>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</si>
  <si>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</si>
  <si>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</si>
  <si>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</si>
  <si>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</si>
  <si>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</si>
  <si>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</si>
  <si>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</si>
  <si>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</si>
  <si>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</si>
  <si>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</si>
  <si>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</si>
  <si>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</si>
  <si>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</si>
  <si>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</si>
  <si>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</si>
  <si>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</si>
  <si>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</si>
  <si>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</si>
  <si>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</si>
  <si>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</si>
  <si>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</si>
  <si>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</si>
  <si>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</si>
  <si>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</si>
  <si>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</si>
  <si>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</si>
  <si>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</si>
  <si>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</si>
  <si>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</si>
  <si>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</si>
  <si>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</si>
  <si>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</si>
  <si>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</si>
  <si>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</si>
  <si>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</si>
  <si>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</si>
  <si>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</si>
  <si>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</si>
  <si>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</si>
  <si>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</si>
  <si>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</si>
  <si>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</si>
  <si>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</si>
  <si>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</si>
  <si>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</si>
  <si>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</si>
  <si>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</si>
  <si>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</si>
  <si>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</si>
  <si>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</si>
  <si>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</si>
  <si>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</si>
  <si>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</si>
  <si>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</si>
  <si>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</si>
  <si>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</si>
  <si>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</si>
  <si>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</si>
  <si>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</si>
  <si>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</si>
  <si>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</si>
  <si>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</si>
  <si>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</si>
  <si>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</si>
  <si>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</si>
  <si>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</si>
  <si>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</si>
  <si>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</si>
  <si>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</si>
  <si>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</si>
  <si>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</si>
  <si>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</si>
  <si>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</si>
  <si>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</si>
  <si>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</si>
  <si>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</si>
  <si>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</si>
  <si>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</si>
  <si>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</si>
  <si>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</si>
  <si>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</si>
  <si>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</si>
  <si>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</si>
  <si>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</si>
  <si>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</si>
  <si>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</si>
  <si>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</si>
  <si>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</si>
  <si>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</si>
  <si>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</si>
  <si>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</si>
  <si>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</si>
  <si>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</si>
  <si>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</si>
  <si>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</si>
  <si>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</si>
  <si>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</si>
  <si>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</si>
  <si>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</si>
  <si>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</si>
  <si>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</si>
  <si>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</si>
  <si>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</si>
  <si>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</si>
  <si>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</si>
  <si>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</si>
  <si>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</si>
  <si>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</si>
  <si>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</si>
  <si>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</si>
  <si>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</si>
  <si>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</si>
  <si>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</si>
  <si>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</si>
  <si>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</si>
  <si>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</si>
  <si>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</si>
  <si>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</si>
  <si>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</si>
  <si>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</si>
  <si>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</si>
  <si>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</si>
  <si>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</si>
  <si>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</si>
  <si>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</si>
  <si>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</si>
  <si>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</si>
  <si>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</si>
  <si>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</si>
  <si>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</si>
  <si>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</si>
  <si>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</si>
  <si>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</si>
  <si>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</si>
  <si>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</si>
  <si>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</si>
  <si>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</si>
  <si>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</si>
  <si>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</si>
  <si>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</si>
  <si>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</si>
  <si>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</si>
  <si>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</si>
  <si>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</si>
  <si>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</si>
  <si>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</si>
  <si>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</si>
  <si>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</si>
  <si>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</si>
  <si>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</si>
  <si>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</si>
  <si>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</si>
  <si>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</si>
  <si>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</si>
  <si>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</si>
  <si>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</si>
  <si>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</si>
  <si>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</si>
  <si>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</si>
  <si>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</si>
  <si>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</si>
  <si>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</si>
  <si>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</si>
  <si>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</si>
  <si>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</si>
  <si>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</si>
  <si>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</si>
  <si>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</si>
  <si>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</si>
  <si>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</si>
  <si>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</si>
  <si>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</si>
  <si>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</si>
  <si>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</si>
  <si>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</si>
  <si>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</si>
  <si>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</si>
  <si>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</si>
  <si>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</si>
  <si>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</si>
  <si>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</si>
  <si>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</si>
  <si>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</si>
  <si>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</si>
  <si>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</si>
  <si>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</si>
  <si>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</si>
  <si>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</si>
  <si>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</si>
  <si>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</si>
  <si>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</si>
  <si>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</si>
  <si>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</si>
  <si>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</si>
  <si>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</si>
  <si>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</si>
  <si>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</si>
  <si>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</si>
  <si>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</si>
  <si>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</si>
  <si>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</si>
  <si>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</si>
  <si>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</si>
  <si>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</si>
  <si>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</si>
  <si>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</si>
  <si>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</si>
  <si>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</si>
  <si>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</si>
  <si>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</si>
  <si>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</si>
  <si>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</si>
  <si>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</si>
  <si>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</si>
  <si>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</si>
  <si>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</si>
  <si>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</si>
  <si>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</si>
  <si>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</si>
  <si>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</si>
  <si>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</si>
  <si>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</si>
  <si>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</si>
  <si>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</si>
  <si>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</si>
  <si>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</si>
  <si>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</si>
  <si>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</si>
  <si>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</si>
  <si>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</si>
  <si>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</si>
  <si>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</si>
  <si>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</si>
  <si>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</si>
  <si>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</si>
  <si>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</si>
  <si>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</si>
  <si>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</si>
  <si>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</si>
  <si>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</si>
  <si>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</si>
  <si>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</si>
  <si>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</si>
  <si>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</si>
  <si>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</si>
  <si>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</si>
  <si>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</si>
  <si>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</si>
  <si>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</si>
  <si>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</si>
  <si>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</si>
  <si>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</si>
  <si>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</si>
  <si>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</si>
  <si>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</si>
  <si>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</si>
  <si>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</si>
  <si>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</si>
  <si>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</si>
  <si>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</si>
  <si>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</si>
  <si>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</si>
  <si>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</si>
  <si>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</si>
  <si>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</si>
  <si>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</si>
  <si>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</si>
  <si>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</si>
  <si>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</si>
  <si>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</si>
  <si>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</si>
  <si>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</si>
  <si>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</si>
  <si>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</si>
  <si>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</si>
  <si>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</si>
  <si>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</si>
  <si>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</si>
  <si>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</si>
  <si>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</si>
  <si>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</si>
  <si>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</si>
  <si>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</si>
  <si>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</si>
  <si>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</si>
  <si>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</si>
  <si>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</si>
  <si>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</si>
  <si>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</si>
  <si>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</si>
  <si>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</si>
  <si>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</si>
  <si>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</si>
  <si>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</si>
  <si>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</si>
  <si>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</si>
  <si>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</si>
  <si>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</si>
  <si>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</si>
  <si>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</si>
  <si>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</si>
  <si>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</si>
  <si>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</si>
  <si>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</si>
  <si>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</si>
  <si>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</si>
  <si>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</si>
  <si>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</si>
  <si>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</si>
  <si>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</si>
  <si>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</si>
  <si>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</si>
  <si>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</si>
  <si>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</si>
  <si>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</si>
  <si>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</si>
  <si>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</si>
  <si>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</si>
  <si>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</si>
  <si>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</si>
  <si>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</si>
  <si>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</si>
  <si>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</si>
  <si>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</si>
  <si>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</si>
  <si>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</si>
  <si>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</si>
  <si>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</si>
  <si>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</si>
  <si>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</si>
  <si>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</si>
  <si>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</si>
  <si>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</si>
  <si>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</si>
  <si>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</si>
  <si>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</si>
  <si>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</si>
  <si>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</si>
  <si>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</si>
  <si>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</si>
  <si>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</si>
  <si>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</si>
  <si>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</si>
  <si>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</si>
  <si>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</si>
  <si>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</si>
  <si>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</si>
  <si>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</si>
  <si>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</si>
  <si>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</si>
  <si>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</si>
  <si>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</si>
  <si>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</si>
  <si>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</si>
  <si>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</si>
  <si>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</si>
  <si>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</si>
  <si>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</si>
  <si>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</si>
  <si>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</si>
  <si>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</si>
  <si>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</si>
  <si>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</si>
  <si>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</si>
  <si>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</si>
  <si>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</si>
  <si>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</si>
  <si>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</si>
  <si>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</si>
  <si>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</si>
  <si>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</si>
  <si>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</si>
  <si>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</si>
  <si>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</si>
  <si>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</si>
  <si>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</si>
  <si>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</si>
  <si>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</si>
  <si>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</si>
  <si>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</si>
  <si>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</si>
  <si>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</si>
  <si>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</si>
  <si>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</si>
  <si>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</si>
  <si>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</si>
  <si>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</si>
  <si>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</si>
  <si>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</si>
  <si>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</si>
  <si>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</si>
  <si>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</si>
  <si>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</si>
  <si>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</si>
  <si>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</si>
  <si>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</si>
  <si>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</si>
  <si>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</si>
  <si>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</si>
  <si>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</si>
  <si>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</si>
  <si>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</si>
  <si>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</si>
  <si>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</si>
  <si>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</si>
  <si>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</si>
  <si>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</si>
  <si>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</si>
  <si>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</si>
  <si>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</si>
  <si>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</si>
  <si>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</si>
  <si>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</si>
  <si>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</si>
  <si>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</si>
  <si>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</si>
  <si>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</si>
  <si>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</si>
  <si>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</si>
  <si>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</si>
  <si>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</si>
  <si>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</si>
  <si>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</si>
  <si>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</si>
  <si>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</si>
  <si>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</si>
  <si>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</si>
  <si>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</si>
  <si>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</si>
  <si>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</si>
  <si>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</si>
  <si>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</si>
  <si>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</si>
  <si>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</si>
  <si>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</si>
  <si>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</si>
  <si>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</si>
  <si>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</si>
  <si>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</si>
  <si>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</si>
  <si>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</si>
  <si>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</si>
  <si>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</si>
  <si>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</si>
  <si>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</si>
  <si>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</si>
  <si>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</si>
  <si>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</si>
  <si>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</si>
  <si>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</si>
  <si>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</si>
  <si>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</si>
  <si>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</si>
  <si>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</si>
  <si>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</si>
  <si>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</si>
  <si>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</si>
  <si>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</si>
  <si>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</si>
  <si>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</si>
  <si>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</si>
  <si>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</si>
  <si>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</si>
  <si>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</si>
  <si>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</si>
  <si>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</si>
  <si>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</si>
  <si>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</si>
  <si>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</si>
  <si>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</si>
  <si>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</si>
  <si>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</si>
  <si>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</si>
  <si>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</si>
  <si>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</si>
  <si>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</si>
  <si>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</si>
  <si>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</si>
  <si>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</si>
  <si>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</si>
  <si>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</si>
  <si>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</si>
  <si>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</si>
  <si>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</si>
  <si>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</si>
  <si>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</si>
  <si>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</si>
  <si>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</si>
  <si>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</si>
  <si>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</si>
  <si>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</si>
  <si>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</si>
  <si>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</si>
  <si>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</si>
  <si>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</si>
  <si>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</si>
  <si>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</si>
  <si>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</si>
  <si>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</si>
  <si>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</si>
  <si>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</si>
  <si>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</si>
  <si>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</si>
  <si>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</si>
  <si>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</si>
  <si>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</si>
  <si>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</si>
  <si>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</si>
  <si>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</si>
  <si>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</si>
  <si>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</si>
  <si>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</si>
  <si>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</si>
  <si>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</si>
  <si>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</si>
  <si>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</si>
  <si>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</si>
  <si>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</si>
  <si>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</si>
  <si>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</si>
  <si>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</si>
  <si>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</si>
  <si>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</si>
  <si>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</si>
  <si>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</si>
  <si>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</si>
  <si>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</si>
  <si>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</si>
  <si>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</si>
  <si>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</si>
  <si>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</si>
  <si>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</si>
  <si>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</si>
  <si>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</si>
  <si>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</si>
  <si>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</si>
  <si>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</si>
  <si>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</si>
  <si>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</si>
  <si>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</si>
  <si>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</si>
  <si>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</si>
  <si>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</si>
  <si>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</si>
  <si>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</si>
  <si>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</si>
  <si>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</si>
  <si>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</si>
  <si>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</si>
  <si>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</si>
  <si>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</si>
  <si>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</si>
  <si>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</si>
  <si>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</si>
  <si>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</si>
  <si>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</si>
  <si>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</si>
  <si>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</si>
  <si>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</si>
  <si>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</si>
  <si>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</si>
  <si>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</si>
  <si>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</si>
  <si>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</si>
  <si>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</si>
  <si>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</si>
  <si>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</si>
  <si>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</si>
  <si>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</si>
  <si>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</si>
  <si>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</si>
  <si>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</si>
  <si>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</si>
  <si>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</si>
  <si>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</si>
  <si>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</si>
  <si>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</si>
  <si>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</si>
  <si>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</si>
  <si>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</si>
  <si>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</si>
  <si>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</si>
  <si>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</si>
  <si>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</si>
  <si>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</si>
  <si>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</si>
  <si>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</si>
  <si>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</si>
  <si>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</si>
  <si>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</si>
  <si>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</si>
  <si>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</si>
  <si>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</si>
  <si>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</si>
  <si>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</si>
  <si>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</si>
  <si>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</si>
  <si>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</si>
  <si>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</si>
  <si>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</si>
  <si>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</si>
  <si>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</si>
  <si>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</si>
  <si>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</si>
  <si>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</si>
  <si>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</si>
  <si>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</si>
  <si>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</si>
  <si>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</si>
  <si>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</si>
  <si>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</si>
  <si>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</si>
  <si>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</si>
  <si>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</si>
  <si>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</si>
  <si>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</si>
  <si>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</si>
  <si>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</si>
  <si>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</si>
  <si>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</si>
  <si>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</si>
  <si>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</si>
  <si>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</si>
  <si>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</si>
  <si>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</si>
  <si>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</si>
  <si>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</si>
  <si>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</si>
  <si>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</si>
  <si>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</si>
  <si>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</si>
  <si>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</si>
  <si>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</si>
  <si>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</si>
  <si>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</si>
  <si>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</si>
  <si>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</si>
  <si>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</si>
  <si>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</si>
  <si>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</si>
  <si>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</si>
  <si>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</si>
  <si>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</si>
  <si>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</si>
  <si>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</si>
  <si>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</si>
  <si>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</si>
  <si>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</si>
  <si>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</si>
  <si>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</si>
  <si>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</si>
  <si>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</si>
  <si>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</si>
  <si>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</si>
  <si>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</si>
  <si>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</si>
  <si>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</si>
  <si>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</si>
  <si>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</si>
  <si>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</si>
  <si>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</si>
  <si>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</si>
  <si>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</si>
  <si>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</si>
  <si>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</si>
  <si>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</si>
  <si>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</si>
  <si>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</si>
  <si>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</si>
  <si>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</si>
  <si>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</si>
  <si>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</si>
  <si>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</si>
  <si>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</si>
  <si>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</si>
  <si>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</si>
  <si>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</si>
  <si>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</si>
  <si>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</si>
  <si>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</si>
  <si>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</si>
  <si>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</si>
  <si>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</si>
  <si>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</si>
  <si>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</si>
  <si>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</si>
  <si>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</si>
  <si>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</si>
  <si>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</si>
  <si>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</si>
  <si>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</si>
  <si>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</si>
  <si>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</si>
  <si>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</si>
  <si>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</si>
  <si>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</si>
  <si>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</si>
  <si>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</si>
  <si>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</si>
  <si>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</si>
  <si>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</si>
  <si>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</si>
  <si>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</si>
  <si>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</si>
  <si>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</si>
  <si>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</si>
  <si>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</si>
  <si>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</si>
  <si>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</si>
  <si>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</si>
  <si>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</si>
  <si>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</si>
  <si>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</si>
  <si>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</si>
  <si>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</si>
  <si>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</si>
  <si>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</si>
  <si>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</si>
  <si>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</si>
  <si>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</si>
  <si>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</si>
  <si>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</si>
  <si>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</si>
  <si>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</si>
  <si>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</si>
  <si>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</si>
  <si>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</si>
  <si>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</si>
  <si>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</si>
  <si>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</si>
  <si>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</si>
  <si>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</si>
  <si>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</si>
  <si>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</si>
  <si>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</si>
  <si>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</si>
  <si>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</si>
  <si>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</si>
  <si>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</si>
  <si>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</si>
  <si>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</si>
  <si>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</si>
  <si>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</si>
  <si>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</si>
  <si>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</si>
  <si>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</si>
  <si>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</si>
  <si>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</si>
  <si>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</si>
  <si>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</si>
  <si>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</si>
  <si>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</si>
  <si>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</si>
  <si>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</si>
  <si>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</si>
  <si>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</si>
  <si>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</si>
  <si>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</si>
  <si>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</si>
  <si>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</si>
  <si>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</si>
  <si>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</si>
  <si>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</si>
  <si>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</si>
  <si>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</si>
  <si>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</si>
  <si>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</si>
  <si>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</si>
  <si>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</si>
  <si>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</si>
  <si>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</si>
  <si>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</si>
  <si>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</si>
  <si>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</si>
  <si>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</si>
  <si>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</si>
  <si>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</si>
  <si>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</si>
  <si>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</si>
  <si>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</si>
  <si>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</si>
  <si>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</si>
  <si>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</si>
  <si>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</si>
  <si>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</si>
  <si>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</si>
  <si>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</si>
  <si>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</si>
  <si>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</si>
  <si>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</si>
  <si>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</si>
  <si>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</si>
  <si>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</si>
  <si>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</si>
  <si>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</si>
  <si>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</si>
  <si>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</si>
  <si>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</si>
  <si>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</si>
  <si>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</si>
  <si>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</si>
  <si>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</si>
  <si>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</si>
  <si>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</si>
  <si>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</si>
  <si>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</si>
  <si>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</si>
  <si>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</si>
  <si>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</si>
  <si>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</si>
  <si>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</si>
  <si>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</si>
  <si>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</si>
  <si>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</si>
  <si>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</si>
  <si>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</si>
  <si>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</si>
  <si>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</si>
  <si>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</si>
  <si>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</si>
  <si>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</si>
  <si>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</si>
  <si>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</si>
  <si>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</si>
  <si>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</si>
  <si>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</si>
  <si>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</si>
  <si>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</si>
  <si>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</si>
  <si>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</si>
  <si>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</si>
  <si>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</si>
  <si>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</si>
  <si>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</si>
  <si>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</si>
  <si>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</si>
  <si>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</si>
  <si>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</si>
  <si>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</si>
  <si>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</si>
  <si>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</si>
  <si>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</si>
  <si>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</si>
  <si>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</si>
  <si>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</si>
  <si>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</si>
  <si>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</si>
  <si>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</si>
  <si>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</si>
  <si>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</si>
  <si>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</si>
  <si>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</si>
  <si>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</si>
  <si>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</si>
  <si>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</si>
  <si>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</si>
  <si>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</si>
  <si>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</si>
  <si>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</si>
  <si>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</si>
  <si>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</si>
  <si>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</si>
  <si>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</si>
  <si>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</si>
  <si>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</si>
  <si>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</si>
  <si>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</si>
  <si>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</si>
  <si>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</si>
  <si>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</si>
  <si>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</si>
  <si>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</si>
  <si>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</si>
  <si>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</si>
  <si>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</si>
  <si>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</si>
  <si>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</si>
  <si>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</si>
  <si>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</si>
  <si>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</si>
  <si>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</si>
  <si>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</si>
  <si>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</si>
  <si>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</si>
  <si>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</si>
  <si>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</si>
  <si>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</si>
  <si>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</si>
  <si>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</si>
  <si>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</si>
  <si>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</si>
  <si>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</si>
  <si>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</si>
  <si>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</si>
  <si>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</si>
  <si>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</si>
  <si>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</si>
  <si>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</si>
  <si>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</si>
  <si>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</si>
  <si>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</si>
  <si>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</si>
  <si>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</si>
  <si>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</si>
  <si>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</si>
  <si>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</si>
  <si>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</si>
  <si>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</si>
  <si>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</si>
  <si>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</si>
  <si>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</si>
  <si>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</si>
  <si>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</si>
  <si>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</si>
  <si>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</si>
  <si>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</si>
  <si>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</si>
  <si>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</si>
  <si>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</si>
  <si>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</si>
  <si>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</si>
  <si>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</si>
  <si>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</si>
  <si>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</si>
  <si>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</si>
  <si>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</si>
  <si>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</si>
  <si>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</si>
  <si>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</si>
  <si>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</si>
  <si>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</si>
  <si>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</si>
  <si>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</si>
  <si>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</si>
  <si>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</si>
  <si>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</si>
  <si>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</si>
  <si>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</si>
  <si>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</si>
  <si>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</si>
  <si>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</si>
  <si>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</si>
  <si>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</si>
  <si>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</si>
  <si>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</si>
  <si>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</si>
  <si>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</si>
  <si>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</si>
  <si>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</si>
  <si>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</si>
  <si>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</si>
  <si>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</si>
  <si>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</si>
  <si>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</si>
  <si>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</si>
  <si>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</si>
  <si>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</si>
  <si>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</si>
  <si>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</si>
  <si>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</si>
  <si>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</si>
  <si>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</si>
  <si>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</si>
  <si>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</si>
  <si>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</si>
  <si>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</si>
  <si>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</si>
  <si>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</si>
  <si>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</si>
  <si>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</si>
  <si>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</si>
  <si>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</si>
  <si>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</si>
  <si>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</si>
  <si>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</si>
  <si>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</si>
  <si>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</si>
  <si>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</si>
  <si>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</si>
  <si>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</si>
  <si>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</si>
  <si>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</si>
  <si>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</si>
  <si>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</si>
  <si>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</si>
  <si>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</si>
  <si>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</si>
  <si>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</si>
  <si>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</si>
  <si>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</si>
  <si>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</si>
  <si>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</si>
  <si>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</si>
  <si>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</si>
  <si>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</si>
  <si>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</si>
  <si>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</si>
  <si>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</si>
  <si>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</si>
  <si>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</si>
  <si>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</si>
  <si>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</si>
  <si>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</si>
  <si>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</si>
  <si>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</si>
  <si>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</si>
  <si>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</si>
  <si>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</si>
  <si>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</si>
  <si>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</si>
  <si>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</si>
  <si>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</si>
  <si>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</si>
  <si>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</si>
  <si>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</si>
  <si>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</si>
  <si>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</si>
  <si>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</si>
  <si>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</si>
  <si>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</si>
  <si>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</si>
  <si>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</si>
  <si>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</si>
  <si>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</si>
  <si>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</si>
  <si>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</si>
  <si>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</si>
  <si>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</si>
  <si>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</si>
  <si>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</si>
  <si>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</si>
  <si>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</si>
  <si>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</si>
  <si>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</si>
  <si>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</si>
  <si>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</si>
  <si>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</si>
  <si>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</si>
  <si>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</si>
  <si>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</si>
  <si>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</si>
  <si>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</si>
  <si>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</si>
  <si>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</si>
  <si>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</si>
  <si>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</si>
  <si>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</si>
  <si>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</si>
  <si>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</si>
  <si>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</si>
  <si>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</si>
  <si>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</si>
  <si>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</si>
  <si>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</si>
  <si>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</si>
  <si>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</si>
  <si>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</si>
  <si>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</si>
  <si>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</si>
  <si>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</si>
  <si>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</si>
  <si>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</si>
  <si>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</si>
  <si>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</si>
  <si>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</si>
  <si>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</si>
  <si>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</si>
  <si>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</si>
  <si>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</si>
  <si>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</si>
  <si>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</si>
  <si>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</si>
  <si>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</si>
  <si>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</si>
  <si>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</si>
  <si>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</si>
  <si>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</si>
  <si>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</si>
  <si>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</si>
  <si>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</si>
  <si>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</si>
  <si>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</si>
  <si>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</si>
  <si>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</si>
  <si>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</si>
  <si>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</si>
  <si>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</si>
  <si>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</si>
  <si>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</si>
  <si>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</si>
  <si>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</si>
  <si>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</si>
  <si>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</si>
  <si>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</si>
  <si>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</si>
  <si>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</si>
  <si>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</si>
  <si>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</si>
  <si>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</si>
  <si>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</si>
  <si>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</si>
  <si>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</si>
  <si>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</si>
  <si>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</si>
  <si>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</si>
  <si>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</si>
  <si>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</si>
  <si>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</si>
  <si>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</si>
  <si>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</si>
  <si>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</si>
  <si>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</si>
  <si>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</si>
  <si>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</si>
  <si>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</si>
  <si>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</si>
  <si>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</si>
  <si>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</si>
  <si>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</si>
  <si>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</si>
  <si>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</si>
  <si>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</si>
  <si>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</si>
  <si>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</si>
  <si>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</si>
  <si>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</si>
  <si>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</si>
  <si>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</si>
  <si>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</si>
  <si>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</si>
  <si>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</si>
  <si>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</si>
  <si>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</si>
  <si>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</si>
  <si>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</si>
  <si>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</si>
  <si>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</si>
  <si>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</si>
  <si>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</si>
  <si>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</si>
  <si>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</si>
  <si>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</si>
  <si>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</si>
  <si>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</si>
  <si>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</si>
  <si>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</si>
  <si>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</si>
  <si>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</si>
  <si>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</si>
  <si>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</si>
  <si>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</si>
  <si>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</si>
  <si>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</si>
  <si>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</si>
  <si>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</si>
  <si>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</si>
  <si>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</si>
  <si>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</si>
  <si>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</si>
  <si>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</si>
  <si>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</si>
  <si>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</si>
  <si>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</si>
  <si>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</si>
  <si>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</si>
  <si>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</si>
  <si>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</si>
  <si>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</si>
  <si>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</si>
  <si>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</si>
  <si>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</si>
  <si>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</si>
  <si>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</si>
  <si>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</si>
  <si>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</si>
  <si>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</si>
  <si>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</si>
  <si>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</si>
  <si>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</si>
  <si>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</si>
  <si>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</si>
  <si>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</si>
  <si>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</si>
  <si>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</si>
  <si>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</si>
  <si>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</si>
  <si>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</si>
  <si>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</si>
  <si>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</si>
  <si>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</si>
  <si>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</si>
  <si>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</si>
  <si>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</si>
  <si>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</si>
  <si>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</si>
  <si>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</si>
  <si>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</si>
  <si>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</si>
  <si>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</si>
  <si>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</si>
  <si>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</si>
  <si>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</si>
  <si>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</si>
  <si>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</si>
  <si>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</si>
  <si>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</si>
  <si>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</si>
  <si>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</si>
  <si>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</si>
  <si>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</si>
  <si>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</si>
  <si>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</si>
  <si>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</si>
  <si>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</si>
  <si>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</si>
  <si>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</si>
  <si>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</si>
  <si>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</si>
  <si>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</si>
  <si>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</si>
  <si>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</si>
  <si>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</si>
  <si>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</si>
  <si>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</si>
  <si>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</si>
  <si>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</si>
  <si>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</si>
  <si>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</si>
  <si>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</si>
  <si>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</si>
  <si>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</si>
  <si>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</si>
  <si>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</si>
  <si>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</si>
  <si>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</si>
  <si>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</si>
  <si>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</si>
  <si>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</si>
  <si>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</si>
  <si>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</si>
  <si>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</si>
  <si>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</si>
  <si>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</si>
  <si>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</si>
  <si>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</si>
  <si>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</si>
  <si>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</si>
  <si>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</si>
  <si>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</si>
  <si>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</si>
  <si>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</si>
  <si>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</si>
  <si>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</si>
  <si>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</si>
  <si>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</si>
  <si>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</si>
  <si>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</si>
  <si>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</si>
  <si>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</si>
  <si>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</si>
  <si>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</si>
  <si>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</si>
  <si>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</si>
  <si>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</si>
  <si>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</si>
  <si>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</si>
  <si>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</si>
  <si>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</si>
  <si>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</si>
  <si>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</si>
  <si>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</si>
  <si>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</si>
  <si>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</si>
  <si>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</si>
  <si>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</si>
  <si>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</si>
  <si>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</si>
  <si>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</si>
  <si>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</si>
  <si>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</si>
  <si>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</si>
  <si>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</si>
  <si>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</si>
  <si>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</si>
  <si>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</si>
  <si>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</si>
  <si>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</si>
  <si>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</si>
  <si>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</si>
  <si>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</si>
  <si>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</si>
  <si>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</si>
  <si>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</si>
  <si>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</si>
  <si>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</si>
  <si>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</si>
  <si>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</si>
  <si>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</si>
  <si>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</si>
  <si>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</si>
  <si>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</si>
  <si>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</si>
  <si>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</si>
  <si>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</si>
  <si>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</si>
  <si>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</si>
  <si>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</si>
  <si>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</si>
  <si>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</si>
  <si>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</si>
  <si>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</si>
  <si>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</si>
  <si>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</si>
  <si>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</si>
  <si>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</si>
  <si>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</si>
  <si>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</si>
  <si>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</si>
  <si>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</si>
  <si>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</si>
  <si>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</si>
  <si>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</si>
  <si>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</si>
  <si>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</si>
  <si>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</si>
  <si>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</si>
  <si>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</si>
  <si>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</si>
  <si>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</si>
  <si>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</si>
  <si>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</si>
  <si>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</si>
  <si>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</si>
  <si>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</si>
  <si>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</si>
  <si>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</si>
  <si>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</si>
  <si>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</si>
  <si>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</si>
  <si>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</si>
  <si>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</si>
  <si>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</si>
  <si>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</si>
  <si>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</si>
  <si>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</si>
  <si>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</si>
  <si>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</si>
  <si>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</si>
  <si>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</si>
  <si>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</si>
  <si>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</si>
  <si>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</si>
  <si>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</si>
  <si>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</si>
  <si>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</si>
  <si>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</si>
  <si>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</si>
  <si>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</si>
  <si>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</si>
  <si>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</si>
  <si>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</si>
  <si>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</si>
  <si>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</si>
  <si>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</si>
  <si>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</si>
  <si>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</si>
  <si>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</si>
  <si>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</si>
  <si>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</si>
  <si>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</si>
  <si>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</si>
  <si>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</si>
  <si>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</si>
  <si>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</si>
  <si>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</si>
  <si>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</si>
  <si>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</si>
  <si>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</si>
  <si>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</si>
  <si>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</si>
  <si>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</si>
  <si>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</si>
  <si>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</si>
  <si>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</si>
  <si>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</si>
  <si>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</si>
  <si>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</si>
  <si>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</si>
  <si>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</si>
  <si>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</si>
  <si>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</si>
  <si>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</si>
  <si>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</si>
  <si>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</si>
  <si>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</si>
  <si>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</si>
  <si>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</si>
  <si>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</si>
  <si>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</si>
  <si>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</si>
  <si>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</si>
  <si>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</si>
  <si>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</si>
  <si>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</si>
  <si>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</si>
  <si>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</si>
  <si>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</si>
  <si>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</si>
  <si>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</si>
  <si>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</si>
  <si>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</si>
  <si>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</si>
  <si>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</si>
  <si>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</si>
  <si>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</si>
  <si>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</si>
  <si>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</si>
  <si>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</si>
  <si>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</si>
  <si>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</si>
  <si>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</si>
  <si>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</si>
  <si>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</si>
  <si>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</si>
  <si>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</si>
  <si>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</si>
  <si>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</si>
  <si>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</si>
  <si>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</si>
  <si>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</si>
  <si>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</si>
  <si>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</si>
  <si>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</si>
  <si>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</si>
  <si>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</si>
  <si>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</si>
  <si>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</si>
  <si>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</si>
  <si>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</si>
  <si>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</si>
  <si>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</si>
  <si>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</si>
  <si>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</si>
  <si>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</si>
  <si>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</si>
  <si>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</si>
  <si>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</si>
  <si>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</si>
  <si>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</si>
  <si>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</si>
  <si>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</si>
  <si>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</si>
  <si>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</si>
  <si>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</si>
  <si>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</si>
  <si>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</si>
  <si>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</si>
  <si>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</si>
  <si>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</si>
  <si>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</si>
  <si>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</si>
  <si>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</si>
  <si>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</si>
  <si>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</si>
  <si>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</si>
  <si>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</si>
  <si>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</si>
  <si>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</si>
  <si>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</si>
  <si>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</si>
  <si>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</si>
  <si>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</si>
  <si>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</si>
  <si>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</si>
  <si>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</si>
  <si>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</si>
  <si>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</si>
  <si>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</si>
  <si>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</si>
  <si>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</si>
  <si>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</si>
  <si>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</si>
  <si>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</si>
  <si>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</si>
  <si>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</si>
  <si>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</si>
  <si>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</si>
  <si>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</si>
  <si>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</si>
  <si>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</si>
  <si>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</si>
  <si>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</si>
  <si>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</si>
  <si>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</si>
  <si>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</si>
  <si>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</si>
  <si>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</si>
  <si>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</si>
  <si>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</si>
  <si>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</si>
  <si>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</si>
  <si>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</si>
  <si>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</si>
  <si>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</si>
  <si>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</si>
  <si>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</si>
  <si>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</si>
  <si>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</si>
  <si>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</si>
  <si>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</si>
  <si>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</si>
  <si>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</si>
  <si>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</si>
  <si>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</si>
  <si>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</si>
  <si>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</si>
  <si>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</si>
  <si>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</si>
  <si>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</si>
  <si>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</si>
  <si>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</si>
  <si>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</si>
  <si>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</si>
  <si>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</si>
  <si>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</si>
  <si>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</si>
  <si>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</si>
  <si>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</si>
  <si>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</si>
  <si>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</si>
  <si>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</si>
  <si>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</si>
  <si>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</si>
  <si>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</si>
  <si>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</si>
  <si>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</si>
  <si>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</si>
  <si>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</si>
  <si>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</si>
  <si>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</si>
  <si>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</si>
  <si>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</si>
  <si>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</si>
  <si>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</si>
  <si>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</si>
  <si>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</si>
  <si>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</si>
  <si>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</si>
  <si>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</si>
  <si>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</si>
  <si>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</si>
  <si>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</si>
  <si>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</si>
  <si>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</si>
  <si>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</si>
  <si>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</si>
  <si>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</si>
  <si>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</si>
  <si>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</si>
  <si>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</si>
  <si>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</si>
  <si>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</si>
  <si>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</si>
  <si>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</si>
  <si>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</si>
  <si>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</si>
  <si>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</si>
  <si>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</si>
  <si>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</si>
  <si>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</si>
  <si>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</si>
  <si>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</si>
  <si>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</si>
  <si>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</si>
  <si>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</si>
  <si>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</si>
  <si>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</si>
  <si>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</si>
  <si>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</si>
  <si>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</si>
  <si>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</si>
  <si>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</si>
  <si>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</si>
  <si>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</si>
  <si>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</si>
  <si>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</si>
  <si>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</si>
  <si>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</si>
  <si>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</si>
  <si>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</si>
  <si>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</si>
  <si>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</si>
  <si>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</si>
  <si>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</si>
  <si>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</si>
  <si>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</si>
  <si>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</si>
  <si>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</si>
  <si>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</si>
  <si>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</si>
  <si>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</si>
  <si>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</si>
  <si>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</si>
  <si>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</si>
  <si>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</si>
  <si>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</si>
  <si>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</si>
  <si>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</si>
  <si>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</si>
  <si>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</si>
  <si>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</si>
  <si>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</si>
  <si>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</si>
  <si>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</si>
  <si>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</si>
  <si>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</si>
  <si>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</si>
  <si>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</si>
  <si>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</si>
  <si>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</si>
  <si>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</si>
  <si>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</si>
  <si>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</si>
  <si>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</si>
  <si>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</si>
  <si>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</si>
  <si>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</si>
  <si>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</si>
  <si>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</si>
  <si>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</si>
  <si>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</si>
  <si>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</si>
  <si>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</si>
  <si>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</si>
  <si>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</si>
  <si>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</si>
  <si>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</si>
  <si>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</si>
  <si>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</si>
  <si>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</si>
  <si>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</si>
  <si>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</si>
  <si>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</si>
  <si>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</si>
  <si>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</si>
  <si>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</si>
  <si>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</si>
  <si>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</si>
  <si>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</si>
  <si>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</si>
  <si>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</si>
  <si>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</si>
  <si>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</si>
  <si>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</si>
  <si>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</si>
  <si>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</si>
  <si>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</si>
  <si>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</si>
  <si>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</si>
  <si>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</si>
  <si>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</si>
  <si>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</si>
  <si>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</si>
  <si>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</si>
  <si>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</si>
  <si>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</si>
  <si>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</si>
  <si>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</si>
  <si>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</si>
  <si>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</si>
  <si>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</si>
  <si>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</si>
  <si>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</si>
  <si>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</si>
  <si>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</si>
  <si>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</si>
  <si>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</si>
  <si>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</si>
  <si>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</si>
  <si>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</si>
  <si>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</si>
  <si>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</si>
  <si>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</si>
  <si>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</si>
  <si>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</si>
  <si>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</si>
  <si>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</si>
  <si>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</si>
  <si>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</si>
  <si>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</si>
  <si>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</si>
  <si>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</si>
  <si>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</si>
  <si>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</si>
  <si>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</si>
  <si>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</si>
  <si>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</si>
  <si>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</si>
  <si>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</si>
  <si>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</si>
  <si>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</si>
  <si>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</si>
  <si>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</si>
  <si>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</si>
  <si>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</si>
  <si>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</si>
  <si>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</si>
  <si>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</si>
  <si>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</si>
  <si>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</si>
  <si>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</si>
  <si>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</si>
  <si>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</si>
  <si>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</si>
  <si>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</si>
  <si>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</si>
  <si>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</si>
  <si>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</si>
  <si>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</si>
  <si>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</si>
  <si>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</si>
  <si>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</si>
  <si>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</si>
  <si>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</si>
  <si>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</si>
  <si>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</si>
  <si>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</si>
  <si>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</si>
  <si>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</si>
  <si>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</si>
  <si>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</si>
  <si>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</si>
  <si>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</si>
  <si>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</si>
  <si>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</si>
  <si>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</si>
  <si>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</si>
  <si>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</si>
  <si>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</si>
  <si>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</si>
  <si>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</si>
  <si>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</si>
  <si>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</si>
  <si>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</si>
  <si>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</si>
  <si>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</si>
  <si>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</si>
  <si>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</si>
  <si>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</si>
  <si>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</si>
  <si>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</si>
  <si>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</si>
  <si>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</si>
  <si>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</si>
  <si>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</si>
  <si>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</si>
  <si>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</si>
  <si>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</si>
  <si>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</si>
  <si>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</si>
  <si>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</si>
  <si>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</si>
  <si>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</si>
  <si>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</si>
  <si>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</si>
  <si>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</si>
  <si>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</si>
  <si>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</si>
  <si>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</si>
  <si>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</si>
  <si>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</si>
  <si>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</si>
  <si>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</si>
  <si>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</si>
  <si>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</si>
  <si>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</si>
  <si>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</si>
  <si>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</si>
  <si>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</si>
  <si>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</si>
  <si>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</si>
  <si>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</si>
  <si>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</si>
  <si>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</si>
  <si>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</si>
  <si>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</si>
  <si>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</si>
  <si>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</si>
  <si>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</si>
  <si>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</si>
  <si>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</si>
  <si>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</si>
  <si>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</si>
  <si>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</si>
  <si>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</si>
  <si>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</si>
  <si>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</si>
  <si>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</si>
  <si>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</si>
  <si>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</si>
  <si>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</si>
  <si>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</si>
  <si>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</si>
  <si>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</si>
  <si>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</si>
  <si>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</si>
  <si>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</si>
  <si>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</si>
  <si>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</si>
  <si>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</si>
  <si>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</si>
  <si>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</si>
  <si>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</si>
  <si>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</si>
  <si>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</si>
  <si>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</si>
  <si>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</si>
  <si>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</si>
  <si>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</si>
  <si>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</si>
  <si>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</si>
  <si>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</si>
  <si>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</si>
  <si>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</si>
  <si>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</si>
  <si>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</si>
  <si>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</si>
  <si>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</si>
  <si>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</si>
  <si>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</si>
  <si>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</si>
  <si>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</si>
  <si>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</si>
  <si>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</si>
  <si>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</si>
  <si>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</si>
  <si>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</si>
  <si>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</si>
  <si>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</si>
  <si>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</si>
  <si>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</si>
  <si>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</si>
  <si>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</si>
  <si>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</si>
  <si>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</si>
  <si>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</si>
  <si>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</si>
  <si>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</si>
  <si>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</si>
  <si>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</si>
  <si>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</si>
  <si>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</si>
  <si>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</si>
  <si>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</si>
  <si>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</si>
  <si>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</si>
  <si>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</si>
  <si>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</si>
  <si>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</si>
  <si>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</si>
  <si>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</si>
  <si>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</si>
  <si>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</si>
  <si>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</si>
  <si>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</si>
  <si>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</si>
  <si>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</si>
  <si>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</si>
  <si>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</si>
  <si>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</si>
  <si>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</si>
  <si>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</si>
  <si>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</si>
  <si>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</si>
  <si>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</si>
  <si>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</si>
  <si>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</si>
  <si>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</si>
  <si>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</si>
  <si>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</si>
  <si>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</si>
  <si>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</si>
  <si>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</si>
  <si>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</si>
  <si>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</si>
  <si>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</si>
  <si>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</si>
  <si>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</si>
  <si>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</si>
  <si>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</si>
  <si>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</si>
  <si>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</si>
  <si>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</si>
  <si>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</si>
  <si>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</si>
  <si>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</si>
  <si>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</si>
  <si>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</si>
  <si>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</si>
  <si>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</si>
  <si>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</si>
  <si>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</si>
  <si>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</si>
  <si>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</si>
  <si>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</si>
  <si>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</si>
  <si>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</si>
  <si>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</si>
  <si>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</si>
  <si>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</si>
  <si>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</si>
  <si>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</si>
  <si>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</si>
  <si>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</si>
  <si>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</si>
  <si>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</si>
  <si>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</si>
  <si>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</si>
  <si>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</si>
  <si>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</si>
  <si>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</si>
  <si>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</si>
  <si>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</si>
  <si>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</si>
  <si>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</si>
  <si>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</si>
  <si>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</si>
  <si>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</si>
  <si>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</si>
  <si>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</si>
  <si>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</si>
  <si>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</si>
  <si>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</si>
  <si>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</si>
  <si>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</si>
  <si>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</si>
  <si>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</si>
  <si>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</si>
  <si>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</si>
  <si>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</si>
  <si>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</si>
  <si>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</si>
  <si>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</si>
  <si>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</si>
  <si>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</si>
  <si>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</si>
  <si>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</si>
  <si>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</si>
  <si>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</si>
  <si>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</si>
  <si>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</si>
  <si>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</si>
  <si>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</si>
  <si>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</si>
  <si>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</si>
  <si>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</si>
  <si>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</si>
  <si>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</si>
  <si>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</si>
  <si>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</si>
  <si>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</si>
  <si>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</si>
  <si>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</si>
  <si>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</si>
  <si>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</si>
  <si>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</si>
  <si>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</si>
  <si>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</si>
  <si>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</si>
  <si>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</si>
  <si>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</si>
  <si>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</si>
  <si>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</si>
  <si>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</si>
  <si>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</si>
  <si>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</si>
  <si>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</si>
  <si>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</si>
  <si>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</si>
  <si>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</si>
  <si>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</si>
  <si>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</si>
  <si>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</si>
  <si>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</si>
  <si>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</si>
  <si>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</si>
  <si>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</si>
  <si>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</si>
  <si>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</si>
  <si>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</si>
  <si>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</si>
  <si>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</si>
  <si>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</si>
  <si>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</si>
  <si>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</si>
  <si>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</si>
  <si>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</si>
  <si>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</si>
  <si>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</si>
  <si>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</si>
  <si>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</si>
  <si>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</si>
  <si>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</si>
  <si>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</si>
  <si>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</si>
  <si>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</si>
  <si>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</si>
  <si>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</si>
  <si>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</si>
  <si>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</si>
  <si>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</si>
  <si>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</si>
  <si>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</si>
  <si>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</si>
  <si>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</si>
  <si>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</si>
  <si>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</si>
  <si>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</si>
  <si>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</si>
  <si>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</si>
  <si>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</si>
  <si>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</si>
  <si>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</si>
  <si>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</si>
  <si>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</si>
  <si>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</si>
  <si>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</si>
  <si>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</si>
  <si>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</si>
  <si>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</si>
  <si>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</si>
  <si>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</si>
  <si>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</si>
  <si>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</si>
  <si>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</si>
  <si>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</si>
  <si>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</si>
  <si>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</si>
  <si>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</si>
  <si>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</si>
  <si>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</si>
  <si>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</si>
  <si>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</si>
  <si>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</si>
  <si>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</si>
  <si>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</si>
  <si>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</si>
  <si>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</si>
  <si>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</si>
  <si>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</si>
  <si>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</si>
  <si>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</si>
  <si>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</si>
  <si>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</si>
  <si>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</si>
  <si>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</si>
  <si>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</si>
  <si>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</si>
  <si>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</si>
  <si>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</si>
  <si>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</si>
  <si>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</si>
  <si>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</si>
  <si>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</si>
  <si>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</si>
  <si>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</si>
  <si>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</si>
  <si>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</si>
  <si>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</si>
  <si>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</si>
  <si>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</si>
  <si>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</si>
  <si>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</si>
  <si>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</si>
  <si>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</si>
  <si>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</si>
  <si>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</si>
  <si>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</si>
  <si>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</si>
  <si>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</si>
  <si>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</si>
  <si>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</si>
  <si>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</si>
  <si>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</si>
  <si>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</si>
  <si>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</si>
  <si>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</si>
  <si>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</si>
  <si>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</si>
  <si>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</si>
  <si>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</si>
  <si>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</si>
  <si>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</si>
  <si>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</si>
  <si>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</si>
  <si>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</si>
  <si>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</si>
  <si>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</si>
  <si>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</si>
  <si>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</si>
  <si>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</si>
  <si>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</si>
  <si>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</si>
  <si>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</si>
  <si>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</si>
  <si>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</si>
  <si>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</si>
  <si>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</si>
  <si>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</si>
  <si>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</si>
  <si>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</si>
  <si>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</si>
  <si>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</si>
  <si>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</si>
  <si>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</si>
  <si>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</si>
  <si>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</si>
  <si>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</si>
  <si>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</si>
  <si>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</si>
  <si>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</si>
  <si>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</si>
  <si>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</si>
  <si>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</si>
  <si>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</si>
  <si>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</si>
  <si>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</si>
  <si>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</si>
  <si>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</si>
  <si>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</si>
  <si>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</si>
  <si>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</si>
  <si>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</si>
  <si>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</si>
  <si>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</si>
  <si>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</si>
  <si>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</si>
  <si>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</si>
  <si>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</si>
  <si>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</si>
  <si>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</si>
  <si>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</si>
  <si>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</si>
  <si>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</si>
  <si>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</si>
  <si>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</si>
  <si>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</si>
  <si>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</si>
  <si>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</si>
  <si>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</si>
  <si>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</si>
  <si>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</si>
  <si>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</si>
  <si>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</si>
  <si>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</si>
  <si>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</si>
  <si>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</si>
  <si>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</si>
  <si>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</si>
  <si>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</si>
  <si>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</si>
  <si>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</si>
  <si>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</si>
  <si>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</si>
  <si>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</si>
  <si>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</si>
  <si>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</si>
  <si>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</si>
  <si>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</si>
  <si>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</si>
  <si>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</si>
  <si>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</si>
  <si>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</si>
  <si>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</si>
  <si>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</si>
  <si>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</si>
  <si>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</si>
  <si>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</si>
  <si>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</si>
  <si>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</si>
  <si>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</si>
  <si>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</si>
  <si>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</si>
  <si>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</si>
  <si>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</si>
  <si>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</si>
  <si>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</si>
  <si>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</si>
  <si>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</si>
  <si>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</si>
  <si>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</si>
  <si>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</si>
  <si>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</si>
  <si>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</si>
  <si>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</si>
  <si>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</si>
  <si>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</si>
  <si>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</si>
  <si>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</si>
  <si>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</si>
  <si>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</si>
  <si>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</si>
  <si>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</si>
  <si>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</si>
  <si>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</si>
  <si>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</si>
  <si>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</si>
  <si>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</si>
  <si>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</si>
  <si>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</si>
  <si>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</si>
  <si>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</si>
  <si>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</si>
  <si>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</si>
  <si>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</si>
  <si>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</si>
  <si>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</si>
  <si>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</si>
  <si>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</si>
  <si>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</si>
  <si>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</si>
  <si>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</si>
  <si>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</si>
  <si>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</si>
  <si>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</si>
  <si>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</si>
  <si>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</si>
  <si>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</si>
  <si>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</si>
  <si>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</si>
  <si>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</si>
  <si>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</si>
  <si>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</si>
  <si>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</si>
  <si>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</si>
  <si>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</si>
  <si>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</si>
  <si>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</si>
  <si>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</si>
  <si>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</si>
  <si>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</si>
  <si>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</si>
  <si>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</si>
  <si>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</si>
  <si>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</si>
  <si>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</si>
  <si>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</si>
  <si>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</si>
  <si>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</si>
  <si>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</si>
  <si>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</si>
  <si>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</si>
  <si>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</si>
  <si>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</si>
  <si>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</si>
  <si>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</si>
  <si>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</si>
  <si>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</si>
  <si>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</si>
  <si>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</si>
  <si>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</si>
  <si>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</si>
  <si>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</si>
  <si>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</si>
  <si>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</si>
  <si>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</si>
  <si>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</si>
  <si>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</si>
  <si>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</si>
  <si>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</si>
  <si>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</si>
  <si>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</si>
  <si>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</si>
  <si>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</si>
  <si>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</si>
  <si>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</si>
  <si>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</si>
  <si>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</si>
  <si>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</si>
  <si>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</si>
  <si>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</si>
  <si>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</si>
  <si>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</si>
  <si>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</si>
  <si>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</si>
  <si>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</si>
  <si>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</si>
  <si>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</si>
  <si>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</si>
  <si>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</si>
  <si>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</si>
  <si>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</si>
  <si>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</si>
  <si>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</si>
  <si>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</si>
  <si>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</si>
  <si>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</si>
  <si>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</si>
  <si>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</si>
  <si>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</si>
  <si>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</si>
  <si>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</si>
  <si>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</si>
  <si>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</si>
  <si>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</si>
  <si>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</si>
  <si>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</si>
  <si>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</si>
  <si>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</si>
  <si>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</si>
  <si>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</si>
  <si>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</si>
  <si>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</si>
  <si>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</si>
  <si>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</si>
  <si>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</si>
  <si>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</si>
  <si>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</si>
  <si>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</si>
  <si>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</si>
  <si>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</si>
  <si>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</si>
  <si>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</si>
  <si>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</si>
  <si>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</si>
  <si>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</si>
  <si>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</si>
  <si>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</si>
  <si>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</si>
  <si>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</si>
  <si>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</si>
  <si>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</si>
  <si>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</si>
  <si>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</si>
  <si>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</si>
  <si>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</si>
  <si>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</si>
  <si>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</si>
  <si>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</si>
  <si>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</si>
  <si>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</si>
  <si>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</si>
  <si>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</si>
  <si>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</si>
  <si>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</si>
  <si>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</si>
  <si>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</si>
  <si>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</si>
  <si>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</si>
  <si>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</si>
  <si>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</si>
  <si>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</si>
  <si>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</si>
  <si>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</si>
  <si>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</si>
  <si>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</si>
  <si>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</si>
  <si>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</si>
  <si>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</si>
  <si>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</si>
  <si>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</si>
  <si>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</si>
  <si>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</si>
  <si>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</si>
  <si>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</si>
  <si>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</si>
  <si>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</si>
  <si>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</si>
  <si>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</si>
  <si>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</si>
  <si>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</si>
  <si>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</si>
  <si>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</si>
  <si>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</si>
  <si>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</si>
  <si>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</si>
  <si>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</si>
  <si>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</si>
  <si>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</si>
  <si>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</si>
  <si>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</si>
  <si>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</si>
  <si>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</si>
  <si>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</si>
  <si>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</si>
  <si>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</si>
  <si>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</si>
  <si>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</si>
  <si>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</si>
  <si>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</si>
  <si>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</si>
  <si>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</si>
  <si>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</si>
  <si>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</si>
  <si>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</si>
  <si>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</si>
  <si>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</si>
  <si>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</si>
  <si>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</si>
  <si>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</si>
  <si>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</si>
  <si>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</si>
  <si>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</si>
  <si>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</si>
  <si>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</si>
  <si>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</si>
  <si>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</si>
  <si>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</si>
  <si>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</si>
  <si>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</si>
  <si>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</si>
  <si>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</si>
  <si>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</si>
  <si>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</si>
  <si>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</si>
  <si>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</si>
  <si>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</si>
  <si>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</si>
  <si>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</si>
  <si>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</si>
  <si>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</si>
  <si>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</si>
  <si>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</si>
  <si>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</si>
  <si>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</si>
  <si>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</si>
  <si>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</si>
  <si>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</si>
  <si>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</si>
  <si>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</si>
  <si>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</si>
  <si>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</si>
  <si>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</si>
  <si>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</si>
  <si>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</si>
  <si>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</si>
  <si>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</si>
  <si>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</si>
  <si>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</si>
  <si>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</si>
  <si>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</si>
  <si>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</si>
  <si>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</si>
  <si>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</si>
  <si>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</si>
  <si>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</si>
  <si>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</si>
  <si>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</si>
  <si>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</si>
  <si>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</si>
  <si>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</si>
  <si>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</si>
  <si>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</si>
  <si>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</si>
  <si>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</si>
  <si>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</si>
  <si>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</si>
  <si>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</si>
  <si>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</si>
  <si>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</si>
  <si>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</si>
  <si>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</si>
  <si>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</si>
  <si>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</si>
  <si>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</si>
  <si>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</si>
  <si>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</si>
  <si>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</si>
  <si>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</si>
  <si>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</si>
  <si>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</si>
  <si>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</si>
  <si>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</si>
  <si>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</si>
  <si>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</si>
  <si>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</si>
  <si>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</si>
  <si>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</si>
  <si>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</si>
  <si>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</si>
  <si>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</si>
  <si>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</si>
  <si>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</si>
  <si>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</si>
  <si>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</si>
  <si>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</si>
  <si>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</si>
  <si>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</si>
  <si>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</si>
  <si>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</si>
  <si>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</si>
  <si>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</si>
  <si>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</si>
  <si>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</si>
  <si>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</si>
  <si>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</si>
  <si>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</si>
  <si>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</si>
  <si>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</si>
  <si>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</si>
  <si>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</si>
  <si>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</si>
  <si>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</si>
  <si>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</si>
  <si>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</si>
  <si>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</si>
  <si>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</si>
  <si>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</si>
  <si>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</si>
  <si>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</si>
  <si>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</si>
  <si>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</si>
  <si>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</si>
  <si>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</si>
  <si>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</si>
  <si>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</si>
  <si>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</si>
  <si>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</si>
  <si>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</si>
  <si>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</si>
  <si>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</si>
  <si>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</si>
  <si>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</si>
  <si>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</si>
  <si>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</si>
  <si>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</si>
  <si>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</si>
  <si>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</si>
  <si>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</si>
  <si>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</si>
  <si>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</si>
  <si>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</si>
  <si>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</si>
  <si>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</si>
  <si>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</si>
  <si>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</si>
  <si>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</si>
  <si>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</si>
  <si>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</si>
  <si>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</si>
  <si>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</si>
  <si>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</si>
  <si>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</si>
  <si>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</si>
  <si>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</si>
  <si>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</si>
  <si>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</si>
  <si>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</si>
  <si>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</si>
  <si>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</si>
  <si>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</si>
  <si>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</si>
  <si>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</si>
  <si>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</si>
  <si>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</si>
  <si>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</si>
  <si>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</si>
  <si>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</si>
  <si>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</si>
  <si>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</si>
  <si>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</si>
  <si>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</si>
  <si>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</si>
  <si>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</si>
  <si>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</si>
  <si>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</si>
  <si>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</si>
  <si>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</si>
  <si>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</si>
  <si>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</si>
  <si>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</si>
  <si>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</si>
  <si>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</si>
  <si>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</si>
  <si>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</si>
  <si>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</si>
  <si>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</si>
  <si>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</si>
  <si>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</si>
  <si>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</si>
  <si>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</si>
  <si>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</si>
  <si>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</si>
  <si>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</si>
  <si>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</si>
  <si>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</si>
  <si>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</si>
  <si>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</si>
  <si>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</si>
  <si>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</si>
  <si>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</si>
  <si>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</si>
  <si>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</si>
  <si>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</si>
  <si>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</si>
  <si>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</si>
  <si>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</si>
  <si>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</si>
  <si>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</si>
  <si>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</si>
  <si>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</si>
  <si>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</si>
  <si>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</si>
  <si>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</si>
  <si>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</si>
  <si>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</si>
  <si>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</si>
  <si>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</si>
  <si>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</si>
  <si>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</si>
  <si>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</si>
  <si>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</si>
  <si>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</si>
  <si>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</si>
  <si>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</si>
  <si>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</si>
  <si>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</si>
  <si>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</si>
  <si>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</si>
  <si>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</si>
  <si>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</si>
  <si>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</si>
  <si>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</si>
  <si>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</si>
  <si>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</si>
  <si>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</si>
  <si>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</si>
  <si>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</si>
  <si>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</si>
  <si>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</si>
  <si>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</si>
  <si>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</si>
  <si>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</si>
  <si>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</si>
  <si>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</si>
  <si>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</si>
  <si>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</si>
  <si>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</si>
  <si>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</si>
  <si>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</si>
  <si>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</si>
  <si>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</si>
  <si>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</si>
  <si>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</si>
  <si>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</si>
  <si>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</si>
  <si>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</si>
  <si>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</si>
  <si>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</si>
  <si>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</si>
  <si>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</si>
  <si>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</si>
  <si>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</si>
  <si>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</si>
  <si>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</si>
  <si>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</si>
  <si>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</si>
  <si>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</si>
  <si>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</si>
  <si>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</si>
  <si>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</si>
  <si>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</si>
  <si>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</si>
  <si>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</si>
  <si>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</si>
  <si>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</si>
  <si>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</si>
  <si>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</si>
  <si>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</si>
  <si>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</si>
  <si>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</si>
  <si>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</si>
  <si>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</si>
  <si>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</si>
  <si>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</si>
  <si>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</si>
  <si>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</si>
  <si>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</si>
  <si>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</si>
  <si>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</si>
  <si>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</si>
  <si>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</si>
  <si>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</si>
  <si>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</si>
  <si>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</si>
  <si>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</si>
  <si>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</si>
  <si>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</si>
  <si>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</si>
  <si>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</si>
  <si>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</si>
  <si>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</si>
  <si>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</si>
  <si>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</si>
  <si>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</si>
  <si>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</si>
  <si>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</si>
  <si>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</si>
  <si>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</si>
  <si>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</si>
  <si>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</si>
  <si>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</si>
  <si>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</si>
  <si>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</si>
  <si>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</si>
  <si>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</si>
  <si>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</si>
  <si>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</si>
  <si>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</si>
  <si>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</si>
  <si>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</si>
  <si>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</si>
  <si>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</si>
  <si>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</si>
  <si>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</si>
  <si>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</si>
  <si>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</si>
  <si>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</si>
  <si>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</si>
  <si>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</si>
  <si>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</si>
  <si>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</si>
  <si>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</si>
  <si>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</si>
  <si>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</si>
  <si>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</si>
  <si>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</si>
  <si>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</si>
  <si>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</si>
  <si>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</si>
  <si>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</si>
  <si>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</si>
  <si>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</si>
  <si>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</si>
  <si>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</si>
  <si>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</si>
  <si>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</si>
  <si>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</si>
  <si>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</si>
  <si>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</si>
  <si>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</si>
  <si>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</si>
  <si>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</si>
  <si>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</si>
  <si>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</si>
  <si>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</si>
  <si>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</si>
  <si>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</si>
  <si>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</si>
  <si>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</si>
  <si>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</si>
  <si>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</si>
  <si>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</si>
  <si>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</si>
  <si>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</si>
  <si>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</si>
  <si>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</si>
  <si>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</si>
  <si>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</si>
  <si>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</si>
  <si>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</si>
  <si>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</si>
  <si>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</si>
  <si>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</si>
  <si>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</si>
  <si>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</si>
  <si>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</si>
  <si>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</si>
  <si>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</si>
  <si>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</si>
  <si>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</si>
  <si>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</si>
  <si>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</si>
  <si>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</si>
  <si>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</si>
  <si>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</si>
  <si>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</si>
  <si>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</si>
  <si>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</si>
  <si>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</si>
  <si>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</si>
  <si>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</si>
  <si>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</si>
  <si>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</si>
  <si>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</si>
  <si>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</si>
  <si>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</si>
  <si>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</si>
  <si>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</si>
  <si>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</si>
  <si>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</si>
  <si>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</si>
  <si>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</si>
  <si>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</si>
  <si>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</si>
  <si>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</si>
  <si>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</si>
  <si>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</si>
  <si>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</si>
  <si>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</si>
  <si>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</si>
  <si>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</si>
  <si>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</si>
  <si>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</si>
  <si>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</si>
  <si>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</si>
  <si>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</si>
  <si>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</si>
  <si>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</si>
  <si>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</si>
  <si>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</si>
  <si>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</si>
  <si>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</si>
  <si>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</si>
  <si>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</si>
  <si>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</si>
  <si>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</si>
  <si>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</si>
  <si>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</si>
  <si>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</si>
  <si>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</si>
  <si>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</si>
  <si>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</si>
  <si>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</si>
  <si>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</si>
  <si>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</si>
  <si>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</si>
  <si>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</si>
  <si>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</si>
  <si>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</si>
  <si>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</si>
  <si>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</si>
  <si>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</si>
  <si>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</si>
  <si>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</si>
  <si>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</si>
  <si>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</si>
  <si>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</si>
  <si>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</si>
  <si>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</si>
  <si>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</si>
  <si>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</si>
  <si>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</si>
  <si>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</si>
  <si>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</si>
  <si>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</si>
  <si>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</si>
  <si>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</si>
  <si>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</si>
  <si>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</si>
  <si>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</si>
  <si>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</si>
  <si>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</si>
  <si>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</si>
  <si>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</si>
  <si>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</si>
  <si>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</si>
  <si>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</si>
  <si>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</si>
  <si>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</si>
  <si>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</si>
  <si>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</si>
  <si>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</si>
  <si>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</si>
  <si>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</si>
  <si>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</si>
  <si>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</si>
  <si>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</si>
  <si>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</si>
  <si>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</si>
  <si>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</si>
  <si>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</si>
  <si>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</si>
  <si>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</si>
  <si>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</si>
  <si>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</si>
  <si>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</si>
  <si>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</si>
  <si>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</si>
  <si>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</si>
  <si>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</si>
  <si>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</si>
  <si>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</si>
  <si>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</si>
  <si>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</si>
  <si>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</si>
  <si>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</si>
  <si>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</si>
  <si>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</si>
  <si>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</si>
  <si>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</si>
  <si>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</si>
  <si>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</si>
  <si>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</si>
  <si>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</si>
  <si>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</si>
  <si>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</si>
  <si>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</si>
  <si>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</si>
  <si>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</si>
  <si>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</si>
  <si>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</si>
  <si>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</si>
  <si>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</si>
  <si>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</si>
  <si>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</si>
  <si>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</si>
  <si>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</si>
  <si>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</si>
  <si>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</si>
  <si>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</si>
  <si>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</si>
  <si>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</si>
  <si>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</si>
  <si>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</si>
  <si>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</si>
  <si>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</si>
  <si>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</si>
  <si>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</si>
  <si>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</si>
  <si>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</si>
  <si>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</si>
  <si>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</si>
  <si>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</si>
  <si>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</si>
  <si>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</si>
  <si>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</si>
  <si>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</si>
  <si>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</si>
  <si>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</si>
  <si>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</si>
  <si>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</si>
  <si>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</si>
  <si>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</si>
  <si>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</si>
  <si>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</si>
  <si>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</si>
  <si>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</si>
  <si>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</si>
  <si>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</si>
  <si>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</si>
  <si>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</si>
  <si>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</si>
  <si>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</si>
  <si>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</si>
  <si>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</si>
  <si>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</si>
  <si>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</si>
  <si>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</si>
  <si>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</si>
  <si>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</si>
  <si>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</si>
  <si>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</si>
  <si>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</si>
  <si>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</si>
  <si>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</si>
  <si>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</si>
  <si>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</si>
  <si>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</si>
  <si>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</si>
  <si>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</si>
  <si>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</si>
  <si>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</si>
  <si>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</si>
  <si>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</si>
  <si>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</si>
  <si>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</si>
  <si>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</si>
  <si>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</si>
  <si>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</si>
  <si>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</si>
  <si>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</si>
  <si>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</si>
  <si>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</si>
  <si>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</si>
  <si>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</si>
  <si>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</si>
  <si>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</si>
  <si>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</si>
  <si>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</si>
  <si>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</si>
  <si>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</si>
  <si>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</si>
  <si>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</si>
  <si>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</si>
  <si>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</si>
  <si>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</si>
  <si>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</si>
  <si>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</si>
  <si>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</si>
  <si>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</si>
  <si>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</si>
  <si>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</si>
  <si>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</si>
  <si>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</si>
  <si>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</si>
  <si>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</si>
  <si>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</si>
  <si>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</si>
  <si>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</si>
  <si>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</si>
  <si>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</si>
  <si>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</si>
  <si>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</si>
  <si>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</si>
  <si>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</si>
  <si>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</si>
  <si>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</si>
  <si>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</si>
  <si>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</si>
  <si>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</si>
  <si>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</si>
  <si>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</si>
  <si>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</si>
  <si>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</si>
  <si>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</si>
  <si>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</si>
  <si>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</si>
  <si>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</si>
  <si>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</si>
  <si>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</si>
  <si>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</si>
  <si>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</si>
  <si>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</si>
  <si>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</si>
  <si>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</si>
  <si>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</si>
  <si>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</si>
  <si>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</si>
  <si>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</si>
  <si>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</si>
  <si>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</si>
  <si>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</si>
  <si>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</si>
  <si>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</si>
  <si>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</si>
  <si>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</si>
  <si>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</si>
  <si>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</si>
  <si>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</si>
  <si>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</si>
  <si>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</si>
  <si>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</si>
  <si>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</si>
  <si>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</si>
  <si>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</si>
  <si>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</si>
  <si>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</si>
  <si>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</si>
  <si>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</si>
  <si>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</si>
  <si>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</si>
  <si>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</si>
  <si>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</si>
  <si>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</si>
  <si>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</si>
  <si>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</si>
  <si>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</si>
  <si>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</si>
  <si>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</si>
  <si>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</si>
  <si>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</si>
  <si>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</si>
  <si>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</si>
  <si>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</si>
  <si>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</si>
  <si>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</si>
  <si>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</si>
  <si>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</si>
  <si>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</si>
  <si>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</si>
  <si>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</si>
  <si>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</si>
  <si>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</si>
  <si>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</si>
  <si>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</si>
  <si>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</si>
  <si>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</si>
  <si>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</si>
  <si>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</si>
  <si>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</si>
  <si>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</si>
  <si>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</si>
  <si>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</si>
  <si>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</si>
  <si>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</si>
  <si>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</si>
  <si>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</si>
  <si>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</si>
  <si>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</si>
  <si>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</si>
  <si>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</si>
  <si>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</si>
  <si>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</si>
  <si>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</si>
  <si>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</si>
  <si>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</si>
  <si>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</si>
  <si>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</si>
  <si>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</si>
  <si>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</si>
  <si>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</si>
  <si>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</si>
  <si>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</si>
  <si>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</si>
  <si>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</si>
  <si>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</si>
  <si>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</si>
  <si>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</si>
  <si>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</si>
  <si>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</si>
  <si>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</si>
  <si>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</si>
  <si>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</si>
  <si>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</si>
  <si>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</si>
  <si>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</si>
  <si>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</si>
  <si>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</si>
  <si>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</si>
  <si>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</si>
  <si>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</si>
  <si>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</si>
  <si>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</si>
  <si>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</si>
  <si>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</si>
  <si>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</si>
  <si>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</si>
  <si>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</si>
  <si>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</si>
  <si>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</si>
  <si>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</si>
  <si>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</si>
  <si>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</si>
  <si>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</si>
  <si>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</si>
  <si>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</si>
  <si>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</si>
  <si>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</si>
  <si>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</si>
  <si>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</si>
  <si>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</si>
  <si>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</si>
  <si>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</si>
  <si>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</si>
  <si>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</si>
  <si>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</si>
  <si>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</si>
  <si>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</si>
  <si>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</si>
  <si>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</si>
  <si>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</si>
  <si>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</si>
  <si>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</si>
  <si>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</si>
  <si>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</si>
  <si>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</si>
  <si>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</si>
  <si>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</si>
  <si>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</si>
  <si>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</si>
  <si>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</si>
  <si>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</si>
  <si>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</si>
  <si>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</si>
  <si>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</si>
  <si>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</si>
  <si>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</si>
  <si>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</si>
  <si>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</si>
  <si>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</si>
  <si>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</si>
  <si>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</si>
  <si>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</si>
  <si>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</si>
  <si>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</si>
  <si>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</si>
  <si>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</si>
  <si>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</si>
  <si>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</si>
  <si>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</si>
  <si>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</si>
  <si>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</si>
  <si>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</si>
  <si>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</si>
  <si>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</si>
  <si>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</si>
  <si>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</si>
  <si>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</si>
  <si>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</si>
  <si>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</si>
  <si>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</si>
  <si>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</si>
  <si>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</si>
  <si>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</si>
  <si>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</si>
  <si>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</si>
  <si>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</si>
  <si>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</si>
  <si>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</si>
  <si>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</si>
  <si>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</si>
  <si>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</si>
  <si>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</si>
  <si>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</si>
  <si>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</si>
  <si>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</si>
  <si>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</si>
  <si>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</si>
  <si>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</si>
  <si>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</si>
  <si>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</si>
  <si>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</si>
  <si>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</si>
  <si>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</si>
  <si>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</si>
  <si>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</si>
  <si>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</si>
  <si>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</si>
  <si>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</si>
  <si>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</si>
  <si>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</si>
  <si>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</si>
  <si>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</si>
  <si>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</si>
  <si>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</si>
  <si>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</si>
  <si>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</si>
  <si>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</si>
  <si>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</si>
  <si>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</si>
  <si>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</si>
  <si>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</si>
  <si>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</si>
  <si>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</si>
  <si>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</si>
  <si>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</si>
  <si>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</si>
  <si>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</si>
  <si>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</si>
  <si>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</si>
  <si>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</si>
  <si>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</si>
  <si>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</si>
  <si>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</si>
  <si>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</si>
  <si>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</si>
  <si>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</si>
  <si>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</si>
  <si>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</si>
  <si>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</si>
  <si>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</si>
  <si>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</si>
  <si>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</si>
  <si>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</si>
  <si>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</si>
  <si>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</si>
  <si>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</si>
  <si>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</si>
  <si>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</si>
  <si>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</si>
  <si>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</si>
  <si>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</si>
  <si>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</si>
  <si>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</si>
  <si>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</si>
  <si>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</si>
  <si>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</si>
  <si>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</si>
  <si>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</si>
  <si>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</si>
  <si>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</si>
  <si>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</si>
  <si>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</si>
  <si>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</si>
  <si>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</si>
  <si>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</si>
  <si>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</si>
  <si>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</si>
  <si>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</si>
  <si>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</si>
  <si>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</si>
  <si>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</si>
  <si>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</si>
  <si>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</si>
  <si>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</si>
  <si>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</si>
  <si>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</si>
  <si>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</si>
  <si>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</si>
  <si>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</si>
  <si>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</si>
  <si>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</si>
  <si>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</si>
  <si>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</si>
  <si>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</si>
  <si>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</si>
  <si>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</si>
  <si>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</si>
  <si>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</si>
  <si>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</si>
  <si>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</si>
  <si>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</si>
  <si>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</si>
  <si>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</si>
  <si>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</si>
  <si>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</si>
  <si>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</si>
  <si>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</si>
  <si>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</si>
  <si>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</si>
  <si>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</si>
  <si>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</si>
  <si>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</si>
  <si>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</si>
  <si>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</si>
  <si>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</si>
  <si>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</si>
  <si>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</si>
  <si>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</si>
  <si>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</si>
  <si>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</si>
  <si>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</si>
  <si>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</si>
  <si>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</si>
  <si>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</si>
  <si>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</si>
  <si>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</si>
  <si>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</si>
  <si>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</si>
  <si>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</si>
  <si>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</si>
  <si>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</si>
  <si>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</si>
  <si>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</si>
  <si>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</si>
  <si>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</si>
  <si>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</si>
  <si>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</si>
  <si>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</si>
  <si>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</si>
  <si>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</si>
  <si>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</si>
  <si>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</si>
  <si>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</si>
  <si>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</si>
  <si>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</si>
  <si>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</si>
  <si>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</si>
  <si>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</si>
  <si>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</si>
  <si>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</si>
  <si>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</si>
  <si>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</si>
  <si>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</si>
  <si>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</si>
  <si>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</si>
  <si>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</si>
  <si>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</si>
  <si>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</si>
  <si>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</si>
  <si>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</si>
  <si>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</si>
  <si>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</si>
  <si>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</si>
  <si>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</si>
  <si>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</si>
  <si>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</si>
  <si>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</si>
  <si>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</si>
  <si>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</si>
  <si>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</si>
  <si>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</si>
  <si>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</si>
  <si>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</si>
  <si>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</si>
  <si>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</si>
  <si>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</si>
  <si>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</si>
  <si>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</si>
  <si>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</si>
  <si>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</si>
  <si>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</si>
  <si>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</si>
  <si>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</si>
  <si>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</si>
  <si>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</si>
  <si>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</si>
  <si>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</si>
  <si>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</si>
  <si>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</si>
  <si>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</si>
  <si>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</si>
  <si>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</si>
  <si>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</si>
  <si>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</si>
  <si>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</si>
  <si>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</si>
  <si>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</si>
  <si>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</si>
  <si>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</si>
  <si>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</si>
  <si>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</si>
  <si>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</si>
  <si>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</si>
  <si>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</si>
  <si>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</si>
  <si>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</si>
  <si>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</si>
  <si>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</si>
  <si>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</si>
  <si>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</si>
  <si>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</si>
  <si>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</si>
  <si>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</si>
  <si>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</si>
  <si>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</si>
  <si>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</si>
  <si>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</si>
  <si>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</si>
  <si>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</si>
  <si>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</si>
  <si>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</si>
  <si>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</si>
  <si>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</si>
  <si>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</si>
  <si>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</si>
  <si>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</si>
  <si>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</si>
  <si>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</si>
  <si>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</si>
  <si>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</si>
  <si>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</si>
  <si>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</si>
  <si>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</si>
  <si>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</si>
  <si>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</si>
  <si>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</si>
  <si>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</si>
  <si>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</si>
  <si>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</si>
  <si>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</si>
  <si>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</si>
  <si>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</si>
  <si>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</si>
  <si>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</si>
  <si>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</si>
  <si>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</si>
  <si>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</si>
  <si>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</si>
  <si>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</si>
  <si>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</si>
  <si>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</si>
  <si>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</si>
  <si>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</si>
  <si>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</si>
  <si>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</si>
  <si>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</si>
  <si>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</si>
  <si>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</si>
  <si>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</si>
  <si>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</si>
  <si>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</si>
  <si>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</si>
  <si>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</si>
  <si>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</si>
  <si>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</si>
  <si>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</si>
  <si>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</si>
  <si>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</si>
  <si>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</si>
  <si>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</si>
  <si>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</si>
  <si>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</si>
  <si>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</si>
  <si>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</si>
  <si>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</si>
  <si>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</si>
  <si>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</si>
  <si>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</si>
  <si>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</si>
  <si>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</si>
  <si>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</si>
  <si>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</si>
  <si>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</si>
  <si>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</si>
  <si>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</si>
  <si>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</si>
  <si>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</si>
  <si>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</si>
  <si>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</si>
  <si>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</si>
  <si>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</si>
  <si>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</si>
  <si>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</si>
  <si>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</si>
  <si>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</si>
  <si>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</si>
  <si>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</si>
  <si>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</si>
  <si>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</si>
  <si>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</si>
  <si>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</si>
  <si>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</si>
  <si>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</si>
  <si>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</si>
  <si>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</si>
  <si>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</si>
  <si>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</si>
  <si>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</si>
  <si>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</si>
  <si>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</si>
  <si>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</si>
  <si>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</si>
  <si>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</si>
  <si>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</si>
  <si>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</si>
  <si>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</si>
  <si>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</si>
  <si>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</si>
  <si>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</si>
  <si>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</si>
  <si>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</si>
  <si>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</si>
  <si>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</si>
  <si>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</si>
  <si>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</si>
  <si>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</si>
  <si>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</si>
  <si>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</si>
  <si>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</si>
  <si>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</si>
  <si>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</si>
  <si>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</si>
  <si>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</si>
  <si>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</si>
  <si>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</si>
  <si>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</si>
  <si>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</si>
  <si>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</si>
  <si>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</si>
  <si>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</si>
  <si>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</si>
  <si>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</si>
  <si>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</si>
  <si>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</si>
  <si>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</si>
  <si>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</si>
  <si>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</si>
  <si>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</si>
  <si>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</si>
  <si>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</si>
  <si>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</si>
  <si>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</si>
  <si>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</si>
  <si>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</si>
  <si>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</si>
  <si>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</si>
  <si>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</si>
  <si>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</si>
  <si>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</si>
  <si>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</si>
  <si>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</si>
  <si>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</si>
  <si>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</si>
  <si>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</si>
  <si>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</si>
  <si>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</si>
  <si>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</si>
  <si>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</si>
  <si>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</si>
  <si>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</si>
  <si>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</si>
  <si>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</si>
  <si>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</si>
  <si>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</si>
  <si>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</si>
  <si>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</si>
  <si>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</si>
  <si>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</si>
  <si>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</si>
  <si>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</si>
  <si>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</si>
  <si>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</si>
  <si>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</si>
  <si>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</si>
  <si>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</si>
  <si>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</si>
  <si>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</si>
  <si>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</si>
  <si>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</si>
  <si>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</si>
  <si>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</si>
  <si>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</si>
  <si>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</si>
  <si>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</si>
  <si>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</si>
  <si>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</si>
  <si>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</si>
  <si>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</si>
  <si>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</si>
  <si>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</si>
  <si>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</si>
  <si>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</si>
  <si>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</si>
  <si>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</si>
  <si>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</si>
  <si>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</si>
  <si>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</si>
  <si>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</si>
  <si>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</si>
  <si>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</si>
  <si>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</si>
  <si>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</si>
  <si>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</si>
  <si>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</si>
  <si>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</si>
  <si>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</si>
  <si>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</si>
  <si>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</si>
  <si>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</si>
  <si>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</si>
  <si>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</si>
  <si>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</si>
  <si>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</si>
  <si>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</si>
  <si>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</si>
  <si>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</si>
  <si>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</si>
  <si>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</si>
  <si>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</si>
  <si>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</si>
  <si>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</si>
  <si>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</si>
  <si>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</si>
  <si>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</si>
  <si>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</si>
  <si>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</si>
  <si>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</si>
  <si>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</si>
  <si>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</si>
  <si>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</si>
  <si>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</si>
  <si>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</si>
  <si>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</si>
  <si>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</si>
  <si>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</si>
  <si>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</si>
  <si>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</si>
  <si>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</si>
  <si>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</si>
  <si>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</si>
  <si>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</si>
  <si>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</si>
  <si>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</si>
  <si>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</si>
  <si>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</si>
  <si>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</si>
  <si>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</si>
  <si>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</si>
  <si>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</si>
  <si>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</si>
  <si>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</si>
  <si>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</si>
  <si>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</si>
  <si>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</si>
  <si>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</si>
  <si>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</si>
  <si>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</si>
  <si>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</si>
  <si>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</si>
  <si>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</si>
  <si>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</si>
  <si>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</si>
  <si>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</si>
  <si>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</si>
  <si>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</si>
  <si>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</si>
  <si>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</si>
  <si>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</si>
  <si>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</si>
  <si>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</si>
  <si>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</si>
  <si>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</si>
  <si>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</si>
  <si>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</si>
  <si>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</si>
  <si>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</si>
  <si>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</si>
  <si>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</si>
  <si>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</si>
  <si>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</si>
  <si>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</si>
  <si>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</si>
  <si>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</si>
  <si>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</si>
  <si>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</si>
  <si>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</si>
  <si>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</si>
  <si>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</si>
  <si>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</si>
  <si>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</si>
  <si>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</si>
  <si>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</si>
  <si>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</si>
  <si>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</si>
  <si>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</si>
  <si>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</si>
  <si>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</si>
  <si>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</si>
  <si>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</si>
  <si>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</si>
  <si>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</si>
  <si>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</si>
  <si>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</si>
  <si>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</si>
  <si>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</si>
  <si>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</si>
  <si>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</si>
  <si>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</si>
  <si>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</si>
  <si>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</si>
  <si>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</si>
  <si>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</si>
  <si>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</si>
  <si>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</si>
  <si>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</si>
  <si>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</si>
  <si>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</si>
  <si>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</si>
  <si>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</si>
  <si>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</si>
  <si>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</si>
  <si>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</si>
  <si>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</si>
  <si>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</si>
  <si>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</si>
  <si>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</si>
  <si>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</si>
  <si>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</si>
  <si>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</si>
  <si>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</si>
  <si>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</si>
  <si>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</si>
  <si>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</si>
  <si>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</si>
  <si>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</si>
  <si>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</si>
  <si>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</si>
  <si>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</si>
  <si>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</si>
  <si>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</si>
  <si>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</si>
  <si>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</si>
  <si>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</si>
  <si>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</si>
  <si>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</si>
  <si>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</si>
  <si>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</si>
  <si>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</si>
  <si>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</si>
  <si>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</si>
  <si>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</si>
  <si>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</si>
  <si>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</si>
  <si>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</si>
  <si>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</si>
  <si>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</si>
  <si>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</si>
  <si>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</si>
  <si>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</si>
  <si>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</si>
  <si>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</si>
  <si>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</si>
  <si>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</si>
  <si>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</si>
  <si>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</si>
  <si>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</si>
  <si>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</si>
  <si>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</si>
  <si>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</si>
  <si>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</si>
  <si>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</si>
  <si>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</si>
  <si>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</si>
  <si>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</si>
  <si>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</si>
  <si>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</si>
  <si>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</si>
  <si>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</si>
  <si>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</si>
  <si>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</si>
  <si>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</si>
  <si>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</si>
  <si>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</si>
  <si>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</si>
  <si>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</si>
  <si>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</si>
  <si>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</si>
  <si>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</si>
  <si>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</si>
  <si>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</si>
  <si>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</si>
  <si>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</si>
  <si>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</si>
  <si>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</si>
  <si>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</si>
  <si>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</si>
  <si>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</si>
  <si>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</si>
  <si>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</si>
  <si>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</si>
  <si>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</si>
  <si>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</si>
  <si>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</si>
  <si>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</si>
  <si>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</si>
  <si>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</si>
  <si>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</si>
  <si>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</si>
  <si>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</si>
  <si>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</si>
  <si>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</si>
  <si>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</si>
  <si>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</si>
  <si>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</si>
  <si>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</si>
  <si>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</si>
  <si>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</si>
  <si>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</si>
  <si>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</si>
  <si>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</si>
  <si>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</si>
  <si>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</si>
  <si>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</si>
  <si>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</si>
  <si>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</si>
  <si>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</si>
  <si>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</si>
  <si>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</si>
  <si>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</si>
  <si>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</si>
  <si>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</si>
  <si>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</si>
  <si>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</si>
  <si>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</si>
  <si>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</si>
  <si>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</si>
  <si>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</si>
  <si>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</si>
  <si>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</si>
  <si>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</si>
  <si>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</si>
  <si>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</si>
  <si>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</si>
  <si>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</si>
  <si>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</si>
  <si>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</si>
  <si>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</si>
  <si>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</si>
  <si>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</si>
  <si>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</si>
  <si>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</si>
  <si>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</si>
  <si>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</si>
  <si>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</si>
  <si>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</si>
  <si>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</si>
  <si>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</si>
  <si>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</si>
  <si>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</si>
  <si>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</si>
  <si>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</si>
  <si>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</si>
  <si>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</si>
  <si>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</si>
  <si>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</si>
  <si>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</si>
  <si>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</si>
  <si>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</si>
  <si>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</si>
  <si>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</si>
  <si>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</si>
  <si>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</si>
  <si>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</si>
  <si>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</si>
  <si>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</si>
  <si>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</si>
  <si>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</si>
  <si>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</si>
  <si>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</si>
  <si>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</si>
  <si>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</si>
  <si>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</si>
  <si>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</si>
  <si>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</si>
  <si>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</si>
  <si>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</si>
  <si>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</si>
  <si>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</si>
  <si>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</si>
  <si>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</si>
  <si>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</si>
  <si>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</si>
  <si>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</si>
  <si>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</si>
  <si>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</si>
  <si>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</si>
  <si>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</si>
  <si>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</si>
  <si>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</si>
  <si>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</si>
  <si>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</si>
  <si>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</si>
  <si>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</si>
  <si>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</si>
  <si>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</si>
  <si>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</si>
  <si>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</si>
  <si>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</si>
  <si>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</si>
  <si>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</si>
  <si>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</si>
  <si>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</si>
  <si>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</si>
  <si>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</si>
  <si>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</si>
  <si>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</si>
  <si>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</si>
  <si>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</si>
  <si>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</si>
  <si>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</si>
  <si>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</si>
  <si>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</si>
  <si>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</si>
  <si>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</si>
  <si>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</si>
  <si>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</si>
  <si>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</si>
  <si>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</si>
  <si>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</si>
  <si>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</si>
  <si>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</si>
  <si>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</si>
  <si>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</si>
  <si>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</si>
  <si>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</si>
  <si>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</si>
  <si>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</si>
  <si>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</si>
  <si>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</si>
  <si>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</si>
  <si>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</si>
  <si>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</si>
  <si>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</si>
  <si>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</si>
  <si>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</si>
  <si>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</si>
  <si>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</si>
  <si>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</si>
  <si>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</si>
  <si>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</si>
  <si>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</si>
  <si>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</si>
  <si>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</si>
  <si>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</si>
  <si>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</si>
  <si>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</si>
  <si>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</si>
  <si>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</si>
  <si>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</si>
  <si>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</si>
  <si>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</si>
  <si>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</si>
  <si>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</si>
  <si>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</si>
  <si>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</si>
  <si>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</si>
  <si>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</si>
  <si>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</si>
  <si>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</si>
  <si>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</si>
  <si>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</si>
  <si>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</si>
  <si>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</si>
  <si>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</si>
  <si>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</si>
  <si>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</si>
  <si>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</si>
  <si>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</si>
  <si>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</si>
  <si>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</si>
  <si>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</si>
  <si>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</si>
  <si>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</si>
  <si>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</si>
  <si>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</si>
  <si>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</si>
  <si>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</si>
  <si>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</si>
  <si>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</si>
  <si>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</si>
  <si>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</si>
  <si>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</si>
  <si>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</si>
  <si>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</si>
  <si>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</si>
  <si>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</si>
  <si>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</si>
  <si>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</si>
  <si>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</si>
  <si>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</si>
  <si>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</si>
  <si>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</si>
  <si>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</si>
  <si>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</si>
  <si>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</si>
  <si>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</si>
  <si>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</si>
  <si>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</si>
  <si>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</si>
  <si>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</si>
  <si>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</si>
  <si>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</si>
  <si>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</si>
  <si>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</si>
  <si>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</si>
  <si>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</si>
  <si>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</si>
  <si>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</si>
  <si>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</si>
  <si>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</si>
  <si>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</si>
  <si>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</si>
  <si>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</si>
  <si>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</si>
  <si>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</si>
  <si>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</si>
  <si>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</si>
  <si>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</si>
  <si>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</si>
  <si>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</si>
  <si>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</si>
  <si>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</si>
  <si>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</si>
  <si>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</si>
  <si>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</si>
  <si>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</si>
  <si>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</si>
  <si>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</si>
  <si>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</si>
  <si>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</si>
  <si>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</si>
  <si>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</si>
  <si>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</si>
  <si>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</si>
  <si>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</si>
  <si>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</si>
  <si>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</si>
  <si>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</si>
  <si>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</si>
  <si>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</si>
  <si>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</si>
  <si>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</si>
  <si>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</si>
  <si>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</si>
  <si>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</si>
  <si>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</si>
  <si>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</si>
  <si>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</si>
  <si>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</si>
  <si>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</si>
  <si>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</si>
  <si>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</si>
  <si>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</si>
  <si>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</si>
  <si>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</si>
  <si>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</si>
  <si>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</si>
  <si>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</si>
  <si>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</si>
  <si>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</si>
  <si>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</si>
  <si>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</si>
  <si>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</si>
  <si>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</si>
  <si>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</si>
  <si>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</si>
  <si>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</si>
  <si>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</si>
  <si>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</si>
  <si>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</si>
  <si>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</si>
  <si>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</si>
  <si>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</si>
  <si>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</si>
  <si>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</si>
  <si>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</si>
  <si>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</si>
  <si>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</si>
  <si>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</si>
  <si>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</si>
  <si>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</si>
  <si>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</si>
  <si>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</si>
  <si>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</si>
  <si>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</si>
  <si>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</si>
  <si>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</si>
  <si>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</si>
  <si>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</si>
  <si>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</si>
  <si>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</si>
  <si>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</si>
  <si>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</si>
  <si>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</si>
  <si>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</si>
  <si>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</si>
  <si>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</si>
  <si>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</si>
  <si>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</si>
  <si>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</si>
  <si>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</si>
  <si>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</si>
  <si>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</si>
  <si>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</si>
  <si>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</si>
  <si>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</si>
  <si>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</si>
  <si>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</si>
  <si>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</si>
  <si>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</si>
  <si>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</si>
  <si>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</si>
  <si>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</si>
  <si>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</si>
  <si>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</si>
  <si>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</si>
  <si>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</si>
  <si>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</si>
  <si>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</si>
  <si>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</si>
  <si>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</si>
  <si>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</si>
  <si>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</si>
  <si>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</si>
  <si>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</si>
  <si>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</si>
  <si>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</si>
  <si>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</si>
  <si>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</si>
  <si>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</si>
  <si>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</si>
  <si>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</si>
  <si>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</si>
  <si>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</si>
  <si>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</si>
  <si>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</si>
  <si>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</si>
  <si>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</si>
  <si>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</si>
  <si>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</si>
  <si>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</si>
  <si>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</si>
  <si>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</si>
  <si>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</si>
  <si>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</si>
  <si>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</si>
  <si>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</si>
  <si>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</si>
  <si>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</si>
  <si>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</si>
  <si>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</si>
  <si>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</si>
  <si>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</si>
  <si>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</si>
  <si>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</si>
  <si>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</si>
  <si>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</si>
  <si>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</si>
  <si>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</si>
  <si>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</si>
  <si>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</si>
  <si>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</si>
  <si>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</si>
  <si>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</si>
  <si>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</si>
  <si>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</si>
  <si>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</si>
  <si>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</si>
  <si>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</si>
  <si>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</si>
  <si>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</si>
  <si>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</si>
  <si>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</si>
  <si>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</si>
  <si>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</si>
  <si>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</si>
  <si>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</si>
  <si>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</si>
  <si>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</si>
  <si>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</si>
  <si>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</si>
  <si>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</si>
  <si>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</si>
  <si>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</si>
  <si>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</si>
  <si>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</si>
  <si>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</si>
  <si>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</si>
  <si>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</si>
  <si>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</si>
  <si>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</si>
  <si>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</si>
  <si>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</si>
  <si>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</si>
  <si>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</si>
  <si>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</si>
  <si>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</si>
  <si>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</si>
  <si>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</si>
  <si>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</si>
  <si>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</si>
  <si>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</si>
  <si>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</si>
  <si>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</si>
  <si>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</si>
  <si>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</si>
  <si>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</si>
  <si>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</si>
  <si>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</si>
  <si>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</si>
  <si>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</si>
  <si>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</si>
  <si>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</si>
  <si>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</si>
  <si>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</si>
  <si>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</si>
  <si>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</si>
  <si>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</si>
  <si>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</si>
  <si>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</si>
  <si>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</si>
  <si>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</si>
  <si>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</si>
  <si>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</si>
  <si>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</si>
  <si>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</si>
  <si>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</si>
  <si>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</si>
  <si>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</si>
  <si>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</si>
  <si>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</si>
  <si>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</si>
  <si>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</si>
  <si>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</si>
  <si>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</si>
  <si>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</si>
  <si>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</si>
  <si>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</si>
  <si>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</si>
  <si>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</si>
  <si>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</si>
  <si>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</si>
  <si>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</si>
  <si>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</si>
  <si>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</si>
  <si>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</si>
  <si>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</si>
  <si>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</si>
  <si>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</si>
  <si>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</si>
  <si>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</si>
  <si>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</si>
  <si>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</si>
  <si>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</si>
  <si>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</si>
  <si>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</si>
  <si>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</si>
  <si>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</si>
  <si>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</si>
  <si>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</si>
  <si>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</si>
  <si>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</si>
  <si>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</si>
  <si>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</si>
  <si>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</si>
  <si>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</si>
  <si>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</si>
  <si>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</si>
  <si>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</si>
  <si>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</si>
  <si>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</si>
  <si>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</si>
  <si>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</si>
  <si>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</si>
  <si>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</si>
  <si>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</si>
  <si>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</si>
  <si>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</si>
  <si>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</si>
  <si>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</si>
  <si>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</si>
  <si>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</si>
  <si>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</si>
  <si>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</si>
  <si>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</si>
  <si>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</si>
  <si>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</si>
  <si>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</si>
  <si>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</si>
  <si>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</si>
  <si>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</si>
  <si>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</si>
  <si>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</si>
  <si>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</si>
  <si>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</si>
  <si>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</si>
  <si>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</si>
  <si>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</si>
  <si>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</si>
  <si>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</si>
  <si>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</si>
  <si>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</si>
  <si>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</si>
  <si>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</si>
  <si>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</si>
  <si>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</si>
  <si>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</si>
  <si>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</si>
  <si>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</si>
  <si>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</si>
  <si>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</si>
  <si>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</si>
  <si>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</si>
  <si>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</si>
  <si>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</si>
  <si>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</si>
  <si>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</si>
  <si>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</si>
  <si>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</si>
  <si>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</si>
  <si>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</si>
  <si>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</si>
  <si>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</si>
  <si>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</si>
  <si>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</si>
  <si>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</si>
  <si>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</si>
  <si>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</si>
  <si>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</si>
  <si>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</si>
  <si>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</si>
  <si>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</si>
  <si>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</si>
  <si>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</si>
  <si>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</si>
  <si>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</si>
  <si>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</si>
  <si>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</si>
  <si>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</si>
  <si>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</si>
  <si>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</si>
  <si>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</si>
  <si>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</si>
  <si>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</si>
  <si>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</si>
  <si>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</si>
  <si>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</si>
  <si>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</si>
  <si>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</si>
  <si>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</si>
  <si>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</si>
  <si>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</si>
  <si>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</si>
  <si>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</si>
  <si>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</si>
  <si>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</si>
  <si>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</si>
  <si>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</si>
  <si>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</si>
  <si>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</si>
  <si>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</si>
  <si>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</si>
  <si>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</si>
  <si>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</si>
  <si>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</si>
  <si>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</si>
  <si>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</si>
  <si>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</si>
  <si>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</si>
  <si>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</si>
  <si>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</si>
  <si>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</si>
  <si>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</si>
  <si>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</si>
  <si>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</si>
  <si>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</si>
  <si>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</si>
  <si>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</si>
  <si>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</si>
  <si>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</si>
  <si>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</si>
  <si>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</si>
  <si>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</si>
  <si>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</si>
  <si>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</si>
  <si>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</si>
  <si>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</si>
  <si>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</si>
  <si>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</si>
  <si>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</si>
  <si>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</si>
  <si>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</si>
  <si>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</si>
  <si>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</si>
  <si>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</si>
  <si>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</si>
  <si>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</si>
  <si>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</si>
  <si>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</si>
  <si>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</si>
  <si>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</si>
  <si>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</si>
  <si>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</si>
  <si>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</si>
  <si>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</si>
  <si>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</si>
  <si>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</si>
  <si>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</si>
  <si>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</si>
  <si>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</si>
  <si>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</si>
  <si>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</si>
  <si>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</si>
  <si>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</si>
  <si>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</si>
  <si>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</si>
  <si>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</si>
  <si>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</si>
  <si>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</si>
  <si>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</si>
  <si>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</si>
  <si>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</si>
  <si>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</si>
  <si>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</si>
  <si>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</si>
  <si>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</si>
  <si>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</si>
  <si>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</si>
  <si>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</si>
  <si>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</si>
  <si>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</si>
  <si>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</si>
  <si>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</si>
  <si>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</si>
  <si>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</si>
  <si>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</si>
  <si>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</si>
  <si>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</si>
  <si>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</si>
  <si>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</si>
  <si>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</si>
  <si>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</si>
  <si>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</si>
  <si>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</si>
  <si>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</si>
  <si>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</si>
  <si>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</si>
  <si>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</si>
  <si>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</si>
  <si>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</si>
  <si>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</si>
  <si>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</si>
  <si>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</si>
  <si>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</si>
  <si>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</si>
  <si>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</si>
  <si>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</si>
  <si>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</si>
  <si>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</si>
  <si>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</si>
  <si>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</si>
  <si>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</si>
  <si>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</si>
  <si>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</si>
  <si>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</si>
  <si>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</si>
  <si>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</si>
  <si>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</si>
  <si>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</si>
  <si>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</si>
  <si>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</si>
  <si>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</si>
  <si>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</si>
  <si>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</si>
  <si>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</si>
  <si>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</si>
  <si>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</si>
  <si>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</si>
  <si>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</si>
  <si>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</si>
  <si>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</si>
  <si>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</si>
  <si>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</si>
  <si>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</si>
  <si>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</si>
  <si>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</si>
  <si>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</si>
  <si>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</si>
  <si>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</si>
  <si>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</si>
  <si>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</si>
  <si>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</si>
  <si>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</si>
  <si>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</si>
  <si>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</si>
  <si>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</si>
  <si>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</si>
  <si>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</si>
  <si>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</si>
  <si>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</si>
  <si>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</si>
  <si>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</si>
  <si>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</si>
  <si>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</si>
  <si>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</si>
  <si>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</si>
  <si>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</si>
  <si>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</si>
  <si>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</si>
  <si>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</si>
  <si>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</si>
  <si>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</si>
  <si>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</si>
  <si>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</si>
  <si>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</si>
  <si>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</si>
  <si>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</si>
  <si>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</si>
  <si>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</si>
  <si>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</si>
  <si>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</si>
  <si>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</si>
  <si>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</si>
  <si>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</si>
  <si>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</si>
  <si>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</si>
  <si>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</si>
  <si>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</si>
  <si>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</si>
  <si>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</si>
  <si>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</si>
  <si>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</si>
  <si>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</si>
  <si>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</si>
  <si>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</si>
  <si>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</si>
  <si>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</si>
  <si>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</si>
  <si>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</si>
  <si>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</si>
  <si>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</si>
  <si>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</si>
  <si>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</si>
  <si>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</si>
  <si>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</si>
  <si>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</si>
  <si>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</si>
  <si>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</si>
  <si>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</si>
  <si>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</si>
  <si>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</si>
  <si>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</si>
  <si>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</si>
  <si>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</si>
  <si>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</si>
  <si>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</si>
  <si>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</si>
  <si>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</si>
  <si>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</si>
  <si>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</si>
  <si>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</si>
  <si>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</si>
  <si>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</si>
  <si>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</si>
  <si>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</si>
  <si>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</si>
  <si>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</si>
  <si>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</si>
  <si>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</si>
  <si>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</si>
  <si>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</si>
  <si>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</si>
  <si>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</si>
  <si>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</si>
  <si>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</si>
  <si>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</si>
  <si>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</si>
  <si>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</si>
  <si>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</si>
  <si>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</si>
  <si>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</si>
  <si>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</si>
  <si>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</si>
  <si>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</si>
  <si>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</si>
  <si>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</si>
  <si>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</si>
  <si>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</si>
  <si>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</si>
  <si>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</si>
  <si>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</si>
  <si>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</si>
  <si>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</si>
  <si>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</si>
  <si>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</si>
  <si>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</si>
  <si>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</si>
  <si>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</si>
  <si>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</si>
  <si>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</si>
  <si>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</si>
  <si>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</si>
  <si>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</si>
  <si>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</si>
  <si>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</si>
  <si>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</si>
  <si>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</si>
  <si>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</si>
  <si>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</si>
  <si>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</si>
  <si>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</si>
  <si>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</si>
  <si>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</si>
  <si>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</si>
  <si>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</si>
  <si>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</si>
  <si>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</si>
  <si>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</si>
  <si>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</si>
  <si>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</si>
  <si>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</si>
  <si>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</si>
  <si>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</si>
  <si>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</si>
  <si>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</si>
  <si>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</si>
  <si>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</si>
  <si>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</si>
  <si>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</si>
  <si>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</si>
  <si>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</si>
  <si>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</si>
  <si>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</si>
  <si>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</si>
  <si>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</si>
  <si>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</si>
  <si>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</si>
  <si>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</si>
  <si>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</si>
  <si>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</si>
  <si>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</si>
  <si>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</si>
  <si>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</si>
  <si>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</si>
  <si>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</si>
  <si>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</si>
  <si>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</si>
  <si>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</si>
  <si>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</si>
  <si>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</si>
  <si>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</si>
  <si>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</si>
  <si>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</si>
  <si>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</si>
  <si>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</si>
  <si>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</si>
  <si>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</si>
  <si>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</si>
  <si>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</si>
  <si>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</si>
  <si>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</si>
  <si>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</si>
  <si>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</si>
  <si>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</si>
  <si>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</si>
  <si>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</si>
  <si>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</si>
  <si>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</si>
  <si>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</si>
  <si>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</si>
  <si>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</si>
  <si>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</si>
  <si>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</si>
  <si>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</si>
  <si>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</si>
  <si>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</si>
  <si>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</si>
  <si>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</si>
  <si>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</si>
  <si>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</si>
  <si>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</si>
  <si>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</si>
  <si>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</si>
  <si>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</si>
  <si>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</si>
  <si>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</si>
  <si>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</si>
  <si>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</si>
  <si>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</si>
  <si>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</si>
  <si>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</si>
  <si>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</si>
  <si>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</si>
  <si>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</si>
  <si>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</si>
  <si>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</si>
  <si>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</si>
  <si>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</si>
  <si>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</si>
  <si>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</si>
  <si>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</si>
  <si>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</si>
  <si>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</si>
  <si>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</si>
  <si>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</si>
  <si>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</si>
  <si>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</si>
  <si>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</si>
  <si>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</si>
  <si>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</si>
  <si>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</si>
  <si>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</si>
  <si>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</si>
  <si>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</si>
  <si>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</si>
  <si>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</si>
  <si>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</si>
  <si>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</si>
  <si>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</si>
  <si>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</si>
  <si>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</si>
  <si>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</si>
  <si>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</si>
  <si>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</si>
  <si>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</si>
  <si>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</si>
  <si>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</si>
  <si>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</si>
  <si>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</si>
  <si>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</si>
  <si>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</si>
  <si>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</si>
  <si>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</si>
  <si>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</si>
  <si>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</si>
  <si>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</si>
  <si>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</si>
  <si>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</si>
  <si>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</si>
  <si>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</si>
  <si>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</si>
  <si>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</si>
  <si>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</si>
  <si>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</si>
  <si>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</si>
  <si>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</si>
  <si>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</si>
  <si>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</si>
  <si>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</si>
  <si>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</si>
  <si>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</si>
  <si>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</si>
  <si>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</si>
  <si>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</si>
  <si>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</si>
  <si>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</si>
  <si>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</si>
  <si>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</si>
  <si>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</si>
  <si>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</si>
  <si>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</si>
  <si>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</si>
  <si>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</si>
  <si>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</si>
  <si>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</si>
  <si>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</si>
  <si>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</si>
  <si>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</si>
  <si>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</si>
  <si>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</si>
  <si>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</si>
  <si>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</si>
  <si>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</si>
  <si>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</si>
  <si>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</si>
  <si>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</si>
  <si>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</si>
  <si>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</si>
  <si>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</si>
  <si>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</si>
  <si>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</si>
  <si>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</si>
  <si>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</si>
  <si>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</si>
  <si>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</si>
  <si>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</si>
  <si>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</si>
  <si>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</si>
  <si>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</si>
  <si>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</si>
  <si>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</si>
  <si>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</si>
  <si>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</si>
  <si>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</si>
  <si>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</si>
  <si>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</si>
  <si>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</si>
  <si>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</si>
  <si>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</si>
  <si>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</si>
  <si>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</si>
  <si>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</si>
  <si>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</si>
  <si>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</si>
  <si>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</si>
  <si>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</si>
  <si>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</si>
  <si>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</si>
  <si>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</si>
  <si>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</si>
  <si>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</si>
  <si>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</si>
  <si>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</si>
  <si>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</si>
  <si>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</si>
  <si>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</si>
  <si>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</si>
  <si>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</si>
  <si>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</si>
  <si>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</si>
  <si>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</si>
  <si>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</si>
  <si>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</si>
  <si>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</si>
  <si>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</si>
  <si>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</si>
  <si>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</si>
  <si>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</si>
  <si>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</si>
  <si>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</si>
  <si>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</si>
  <si>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</si>
  <si>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</si>
  <si>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</si>
  <si>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</si>
  <si>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</si>
  <si>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</si>
  <si>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</si>
  <si>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</si>
  <si>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</si>
  <si>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</si>
  <si>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</si>
  <si>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</si>
  <si>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</si>
  <si>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</si>
  <si>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</si>
  <si>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</si>
  <si>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</si>
  <si>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</si>
  <si>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</si>
  <si>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</si>
  <si>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</si>
  <si>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</si>
  <si>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</si>
  <si>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</si>
  <si>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</si>
  <si>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</si>
  <si>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</si>
  <si>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</si>
  <si>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</si>
  <si>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</si>
  <si>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</si>
  <si>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</si>
  <si>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</si>
  <si>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</si>
  <si>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</si>
  <si>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</si>
  <si>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</si>
  <si>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</si>
  <si>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</si>
  <si>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</si>
  <si>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</si>
  <si>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</si>
  <si>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</si>
  <si>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</si>
  <si>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</si>
  <si>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</si>
  <si>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</si>
  <si>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</si>
  <si>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</si>
  <si>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</si>
  <si>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</si>
  <si>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</si>
  <si>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</si>
  <si>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</si>
  <si>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</si>
  <si>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</si>
  <si>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</si>
  <si>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</si>
  <si>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</si>
  <si>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</si>
  <si>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</si>
  <si>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</si>
  <si>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</si>
  <si>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</si>
  <si>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</si>
  <si>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</si>
  <si>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</si>
  <si>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</si>
  <si>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</si>
  <si>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</si>
  <si>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</si>
  <si>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</si>
  <si>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</si>
  <si>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</si>
  <si>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</si>
  <si>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</si>
  <si>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</si>
  <si>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</si>
  <si>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</si>
  <si>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</si>
  <si>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</si>
  <si>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</si>
  <si>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</si>
  <si>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</si>
  <si>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</si>
  <si>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</si>
  <si>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</si>
  <si>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</si>
  <si>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</si>
  <si>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</si>
  <si>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</si>
  <si>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</si>
  <si>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</si>
  <si>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</si>
  <si>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</si>
  <si>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</si>
  <si>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</si>
  <si>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</si>
  <si>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</si>
  <si>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</si>
  <si>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</si>
  <si>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</si>
  <si>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</si>
  <si>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</si>
  <si>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</si>
  <si>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</si>
  <si>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</si>
  <si>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</si>
  <si>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</si>
  <si>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</si>
  <si>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</si>
  <si>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</si>
  <si>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</si>
  <si>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</si>
  <si>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</si>
  <si>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</si>
  <si>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</si>
  <si>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</si>
  <si>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</si>
  <si>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</si>
  <si>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</si>
  <si>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</si>
  <si>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</si>
  <si>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</si>
  <si>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</si>
  <si>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</si>
  <si>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</si>
  <si>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</si>
  <si>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</si>
  <si>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</si>
  <si>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</si>
  <si>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</si>
  <si>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</si>
  <si>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</si>
  <si>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</si>
  <si>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</si>
  <si>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</si>
  <si>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</si>
  <si>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</si>
  <si>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</si>
  <si>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</si>
  <si>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</si>
  <si>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</si>
  <si>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</si>
  <si>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</si>
  <si>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</si>
  <si>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</si>
  <si>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</si>
  <si>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</si>
  <si>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</si>
  <si>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</si>
  <si>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</si>
  <si>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</si>
  <si>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</si>
  <si>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</si>
  <si>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</si>
  <si>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</si>
  <si>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</si>
  <si>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</si>
  <si>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</si>
  <si>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</si>
  <si>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</si>
  <si>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</si>
  <si>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</si>
  <si>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</si>
  <si>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</si>
  <si>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</si>
  <si>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</si>
  <si>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</si>
  <si>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</si>
  <si>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</si>
  <si>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</si>
  <si>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</si>
  <si>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</si>
  <si>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</si>
  <si>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</si>
  <si>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</si>
  <si>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</si>
  <si>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</si>
  <si>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</si>
  <si>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</si>
  <si>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</si>
  <si>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</si>
  <si>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</si>
  <si>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</si>
  <si>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</si>
  <si>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</si>
  <si>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</si>
  <si>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</si>
  <si>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</si>
  <si>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</si>
  <si>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</si>
  <si>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</si>
  <si>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</si>
  <si>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</si>
  <si>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</si>
  <si>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</si>
  <si>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</si>
  <si>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</si>
  <si>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</si>
  <si>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</si>
  <si>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</si>
  <si>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</si>
  <si>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</si>
  <si>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</si>
  <si>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</si>
  <si>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</si>
  <si>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</si>
  <si>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</si>
  <si>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</si>
  <si>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</si>
  <si>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</si>
  <si>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</si>
  <si>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</si>
  <si>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</si>
  <si>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</si>
  <si>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</si>
  <si>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</si>
  <si>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</si>
  <si>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</si>
  <si>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</si>
  <si>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</si>
  <si>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</si>
  <si>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</si>
  <si>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</si>
  <si>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</si>
  <si>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</si>
  <si>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</si>
  <si>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</si>
  <si>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</si>
  <si>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</si>
  <si>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</si>
  <si>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</si>
  <si>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</si>
  <si>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</si>
  <si>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</si>
  <si>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</si>
  <si>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</si>
  <si>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</si>
  <si>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</si>
  <si>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</si>
  <si>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</si>
  <si>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</si>
  <si>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</si>
  <si>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</si>
  <si>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</si>
  <si>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</si>
  <si>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</si>
  <si>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</si>
  <si>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</si>
  <si>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</si>
  <si>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</si>
  <si>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</si>
  <si>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</si>
  <si>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</si>
  <si>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</si>
  <si>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</si>
  <si>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</si>
  <si>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</si>
  <si>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</si>
  <si>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</si>
  <si>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</si>
  <si>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</si>
  <si>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</si>
  <si>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</si>
  <si>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</si>
  <si>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</si>
  <si>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</si>
  <si>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</si>
  <si>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</si>
  <si>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</si>
  <si>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</si>
  <si>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</si>
  <si>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</si>
  <si>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</si>
  <si>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</si>
  <si>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</si>
  <si>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</si>
  <si>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</si>
  <si>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</si>
  <si>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</si>
  <si>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</si>
  <si>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</si>
  <si>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</si>
  <si>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</si>
  <si>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</si>
  <si>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</si>
  <si>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</si>
  <si>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</si>
  <si>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</si>
  <si>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</si>
  <si>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</si>
  <si>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</si>
  <si>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</si>
  <si>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</si>
  <si>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</si>
  <si>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</si>
  <si>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</si>
  <si>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</si>
  <si>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</si>
  <si>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</si>
  <si>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</si>
  <si>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</si>
  <si>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</si>
  <si>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</si>
  <si>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</si>
  <si>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</si>
  <si>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</si>
  <si>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</si>
  <si>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</si>
  <si>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</si>
  <si>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</si>
  <si>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</si>
  <si>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</si>
  <si>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</si>
  <si>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</si>
  <si>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</si>
  <si>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</si>
  <si>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</si>
  <si>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</si>
  <si>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</si>
  <si>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</si>
  <si>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</si>
  <si>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</si>
  <si>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</si>
  <si>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</si>
  <si>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</si>
  <si>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</si>
  <si>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</si>
  <si>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</si>
  <si>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</si>
  <si>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</si>
  <si>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</si>
  <si>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</si>
  <si>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</si>
  <si>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</si>
  <si>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</si>
  <si>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</si>
  <si>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</si>
  <si>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</si>
  <si>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</si>
  <si>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</si>
  <si>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</si>
  <si>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</si>
  <si>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</si>
  <si>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</si>
  <si>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</si>
  <si>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</si>
  <si>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</si>
  <si>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</si>
  <si>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</si>
  <si>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</si>
  <si>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</si>
  <si>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</si>
  <si>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</si>
  <si>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</si>
  <si>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</si>
  <si>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</si>
  <si>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</si>
  <si>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</si>
  <si>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</si>
  <si>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</si>
  <si>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</si>
  <si>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</si>
  <si>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</si>
  <si>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</si>
  <si>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</si>
  <si>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</si>
  <si>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</si>
  <si>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</si>
  <si>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</si>
  <si>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</si>
  <si>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</si>
  <si>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</si>
  <si>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</si>
  <si>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</si>
  <si>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</si>
  <si>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</si>
  <si>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</si>
  <si>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</si>
  <si>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</si>
  <si>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</si>
  <si>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</si>
  <si>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</si>
  <si>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</si>
  <si>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</si>
  <si>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</si>
  <si>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</si>
  <si>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</si>
  <si>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</si>
  <si>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</si>
  <si>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</si>
  <si>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</si>
  <si>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</si>
  <si>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</si>
  <si>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</si>
  <si>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</si>
  <si>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</si>
  <si>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</si>
  <si>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</si>
  <si>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</si>
  <si>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</si>
  <si>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</si>
  <si>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</si>
  <si>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</si>
  <si>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</si>
  <si>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</si>
  <si>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</si>
  <si>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</si>
  <si>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</si>
  <si>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</si>
  <si>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</si>
  <si>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</si>
  <si>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</si>
  <si>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</si>
  <si>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</si>
  <si>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</si>
  <si>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</si>
  <si>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</si>
  <si>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</si>
  <si>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</si>
  <si>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</si>
  <si>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</si>
  <si>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</si>
  <si>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</si>
  <si>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</si>
  <si>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</si>
  <si>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</si>
  <si>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</si>
  <si>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</si>
  <si>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</si>
  <si>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</si>
  <si>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</si>
  <si>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</si>
  <si>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</si>
  <si>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</si>
  <si>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</si>
  <si>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</si>
  <si>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</si>
  <si>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</si>
  <si>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</si>
  <si>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</si>
  <si>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</si>
  <si>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</si>
  <si>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</si>
  <si>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</si>
  <si>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</si>
  <si>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</si>
  <si>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</si>
  <si>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</si>
  <si>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</si>
  <si>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</si>
  <si>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</si>
  <si>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</si>
  <si>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</si>
  <si>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</si>
  <si>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</si>
  <si>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</si>
  <si>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</si>
  <si>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</si>
  <si>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</si>
  <si>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</si>
  <si>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</si>
  <si>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</si>
  <si>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</si>
  <si>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</si>
  <si>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</si>
  <si>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</si>
  <si>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</si>
  <si>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</si>
  <si>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</si>
  <si>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</si>
  <si>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</si>
  <si>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</si>
  <si>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</si>
  <si>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</si>
  <si>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</si>
  <si>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</si>
  <si>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</si>
  <si>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</si>
  <si>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</si>
  <si>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</si>
  <si>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</si>
  <si>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</si>
  <si>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</si>
  <si>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</si>
  <si>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</si>
  <si>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</si>
  <si>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</si>
  <si>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</si>
  <si>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</si>
  <si>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</si>
  <si>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</si>
  <si>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</si>
  <si>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</si>
  <si>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</si>
  <si>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</si>
  <si>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</si>
  <si>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</si>
  <si>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</si>
  <si>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</si>
  <si>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</si>
  <si>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</si>
  <si>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</si>
  <si>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</si>
  <si>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</si>
  <si>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</si>
  <si>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</si>
  <si>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</si>
  <si>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</si>
  <si>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</si>
  <si>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</si>
  <si>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</si>
  <si>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</si>
  <si>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</si>
  <si>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</si>
  <si>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</si>
  <si>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</si>
  <si>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</si>
  <si>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</si>
  <si>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</si>
  <si>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</si>
  <si>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</si>
  <si>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</si>
  <si>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</si>
  <si>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</si>
  <si>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</si>
  <si>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</si>
  <si>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</si>
  <si>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</si>
  <si>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</si>
  <si>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</si>
  <si>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</si>
  <si>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</si>
  <si>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</si>
  <si>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</si>
  <si>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</si>
  <si>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</si>
  <si>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</si>
  <si>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</si>
  <si>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</si>
  <si>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</si>
  <si>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</si>
  <si>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</si>
  <si>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</si>
  <si>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</si>
  <si>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</si>
  <si>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</si>
  <si>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</si>
  <si>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</si>
  <si>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</si>
  <si>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</si>
  <si>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</si>
  <si>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</si>
  <si>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</si>
  <si>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</si>
  <si>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</si>
  <si>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</si>
  <si>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</si>
  <si>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</si>
  <si>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</si>
  <si>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</si>
  <si>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</si>
  <si>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</si>
  <si>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</si>
  <si>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</si>
  <si>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</si>
  <si>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</si>
  <si>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</si>
  <si>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</si>
  <si>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</si>
  <si>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</si>
  <si>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</si>
  <si>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</si>
  <si>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</si>
  <si>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</si>
  <si>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</si>
  <si>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</si>
  <si>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</si>
  <si>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</si>
  <si>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</si>
  <si>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</si>
  <si>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</si>
  <si>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</si>
  <si>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</si>
  <si>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</si>
  <si>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</si>
  <si>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</si>
  <si>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</si>
  <si>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</si>
  <si>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</si>
  <si>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</si>
  <si>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</si>
  <si>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</si>
  <si>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</si>
  <si>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</si>
  <si>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</si>
  <si>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</si>
  <si>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</si>
  <si>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</si>
  <si>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</si>
  <si>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</si>
  <si>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</si>
  <si>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</si>
  <si>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</si>
  <si>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</si>
  <si>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</si>
  <si>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</si>
  <si>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</si>
  <si>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</si>
  <si>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</si>
  <si>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</si>
  <si>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</si>
  <si>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</si>
  <si>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</si>
  <si>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</si>
  <si>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</si>
  <si>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</si>
  <si>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</si>
  <si>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</si>
  <si>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</si>
  <si>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</si>
  <si>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</si>
  <si>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</si>
  <si>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</si>
  <si>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</si>
  <si>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</si>
  <si>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</si>
  <si>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</si>
  <si>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</si>
  <si>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</si>
  <si>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</si>
  <si>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</si>
  <si>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</si>
  <si>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</si>
  <si>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</si>
  <si>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</si>
  <si>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</si>
  <si>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</si>
  <si>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</si>
  <si>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</si>
  <si>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</si>
  <si>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</si>
  <si>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</si>
  <si>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</si>
  <si>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</si>
  <si>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</si>
  <si>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</si>
  <si>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</si>
  <si>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</si>
  <si>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</si>
  <si>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</si>
  <si>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</si>
  <si>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</si>
  <si>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</si>
  <si>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</si>
  <si>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</si>
  <si>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</si>
  <si>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</si>
  <si>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</si>
  <si>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</si>
  <si>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</si>
  <si>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</si>
  <si>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</si>
  <si>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</si>
  <si>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</si>
  <si>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</si>
  <si>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</si>
  <si>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</si>
  <si>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</si>
  <si>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</si>
  <si>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</si>
  <si>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</si>
  <si>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</si>
  <si>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</si>
  <si>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</si>
  <si>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</si>
  <si>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</si>
  <si>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</si>
  <si>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</si>
  <si>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</si>
  <si>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</si>
  <si>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</si>
  <si>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</si>
  <si>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</si>
  <si>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</si>
  <si>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</si>
  <si>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</si>
  <si>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</si>
  <si>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</si>
  <si>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</si>
  <si>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</si>
  <si>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</si>
  <si>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</si>
  <si>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</si>
  <si>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</si>
  <si>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</si>
  <si>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</si>
  <si>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</si>
  <si>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</si>
  <si>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</si>
  <si>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</si>
  <si>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</si>
  <si>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</si>
  <si>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</si>
  <si>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</si>
  <si>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</si>
  <si>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</si>
  <si>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</si>
  <si>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</si>
  <si>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</si>
  <si>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</si>
  <si>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</si>
  <si>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</si>
  <si>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</si>
  <si>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</si>
  <si>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</si>
  <si>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</si>
  <si>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</si>
  <si>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</si>
  <si>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</si>
  <si>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</si>
  <si>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</si>
  <si>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</si>
  <si>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</si>
  <si>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</si>
  <si>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</si>
  <si>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</si>
  <si>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</si>
  <si>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</si>
  <si>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</si>
  <si>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</si>
  <si>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</si>
  <si>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</si>
  <si>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</si>
  <si>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</si>
  <si>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</si>
  <si>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</si>
  <si>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</si>
  <si>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</si>
  <si>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</si>
  <si>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</si>
  <si>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</si>
  <si>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</si>
  <si>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</si>
  <si>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</si>
  <si>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</si>
  <si>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</si>
  <si>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</si>
  <si>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</si>
  <si>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</si>
  <si>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</si>
  <si>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</si>
  <si>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</si>
  <si>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</si>
  <si>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</si>
  <si>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</si>
  <si>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</si>
  <si>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</si>
  <si>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</si>
  <si>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</si>
  <si>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</si>
  <si>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</si>
  <si>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</si>
  <si>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</si>
  <si>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</si>
  <si>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</si>
  <si>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</si>
  <si>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</si>
  <si>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</si>
  <si>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</si>
  <si>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</si>
  <si>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</si>
  <si>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</si>
  <si>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</si>
  <si>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</si>
  <si>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</si>
  <si>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</si>
  <si>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</si>
  <si>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</si>
  <si>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</si>
  <si>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</si>
  <si>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</si>
  <si>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</si>
  <si>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</si>
  <si>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</si>
  <si>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</si>
  <si>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</si>
  <si>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</si>
  <si>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</si>
  <si>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</si>
  <si>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</si>
  <si>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</si>
  <si>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</si>
  <si>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</si>
  <si>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</si>
  <si>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</si>
  <si>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</si>
  <si>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</si>
  <si>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</si>
  <si>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</si>
  <si>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</si>
  <si>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</si>
  <si>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</si>
  <si>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</si>
  <si>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</si>
  <si>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</si>
  <si>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</si>
  <si>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</si>
  <si>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</si>
  <si>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</si>
  <si>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</si>
  <si>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</si>
  <si>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</si>
  <si>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</si>
  <si>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</si>
  <si>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</si>
  <si>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</si>
  <si>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</si>
  <si>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</si>
  <si>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</si>
  <si>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</si>
  <si>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</si>
  <si>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</si>
  <si>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</si>
  <si>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</si>
  <si>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</si>
  <si>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</si>
  <si>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</si>
  <si>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</si>
  <si>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</si>
  <si>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</si>
  <si>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</si>
  <si>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</si>
  <si>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</si>
  <si>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</si>
  <si>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</si>
  <si>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</si>
  <si>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</si>
  <si>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</si>
  <si>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</si>
  <si>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</si>
  <si>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</si>
  <si>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</si>
  <si>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</si>
  <si>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</si>
  <si>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</si>
  <si>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</si>
  <si>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</si>
  <si>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</si>
  <si>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</si>
  <si>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</si>
  <si>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</si>
  <si>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</si>
  <si>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</si>
  <si>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</si>
  <si>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</si>
  <si>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</si>
  <si>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</si>
  <si>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</si>
  <si>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</si>
  <si>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</si>
  <si>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</si>
  <si>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</si>
  <si>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</si>
  <si>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</si>
  <si>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</si>
  <si>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</si>
  <si>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</si>
  <si>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</si>
  <si>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</si>
  <si>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</si>
  <si>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</si>
  <si>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</si>
  <si>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</si>
  <si>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</si>
  <si>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</si>
  <si>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</si>
  <si>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</si>
  <si>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</si>
  <si>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</si>
  <si>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</si>
  <si>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</si>
  <si>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</si>
  <si>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</si>
  <si>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</si>
  <si>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</si>
  <si>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</si>
  <si>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</si>
  <si>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</si>
  <si>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</si>
  <si>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</si>
  <si>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</si>
  <si>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</si>
  <si>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</si>
  <si>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</si>
  <si>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</si>
  <si>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</si>
  <si>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</si>
  <si>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</si>
  <si>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</si>
  <si>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</si>
  <si>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</si>
  <si>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</si>
  <si>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</si>
  <si>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</si>
  <si>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</si>
  <si>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</si>
  <si>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</si>
  <si>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</si>
  <si>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</si>
  <si>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</si>
  <si>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</si>
  <si>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</si>
  <si>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</si>
  <si>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</si>
  <si>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</si>
  <si>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</si>
  <si>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</si>
  <si>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</si>
  <si>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</si>
  <si>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</si>
  <si>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</si>
  <si>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</si>
  <si>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</si>
  <si>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</si>
  <si>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</si>
  <si>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</si>
  <si>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</si>
  <si>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</si>
  <si>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</si>
  <si>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</si>
  <si>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</si>
  <si>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</si>
  <si>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</si>
  <si>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</si>
  <si>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</si>
  <si>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</si>
  <si>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</si>
  <si>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</si>
  <si>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</si>
  <si>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</si>
  <si>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</si>
  <si>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</si>
  <si>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</si>
  <si>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</si>
  <si>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</si>
  <si>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</si>
  <si>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</si>
  <si>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</si>
  <si>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</si>
  <si>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</si>
  <si>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</si>
  <si>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</si>
  <si>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</si>
  <si>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</si>
  <si>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</si>
  <si>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</si>
  <si>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</si>
  <si>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</si>
  <si>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</si>
  <si>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</si>
  <si>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</si>
  <si>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</si>
  <si>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</si>
  <si>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</si>
  <si>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</si>
  <si>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</si>
  <si>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</si>
  <si>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</si>
  <si>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</si>
  <si>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</si>
  <si>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</si>
  <si>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</si>
  <si>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</si>
  <si>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</si>
  <si>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</si>
  <si>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</si>
  <si>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</si>
  <si>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</si>
  <si>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</si>
  <si>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</si>
  <si>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</si>
  <si>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</si>
  <si>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</si>
  <si>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</si>
  <si>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</si>
  <si>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</si>
  <si>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</si>
  <si>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</si>
  <si>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</si>
  <si>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</si>
  <si>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</si>
  <si>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</si>
  <si>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</si>
  <si>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</si>
  <si>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</si>
  <si>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</si>
  <si>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</si>
  <si>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</si>
  <si>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</si>
  <si>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</si>
  <si>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</si>
  <si>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</si>
  <si>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</si>
  <si>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</si>
  <si>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</si>
  <si>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</si>
  <si>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</si>
  <si>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</si>
  <si>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</si>
  <si>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</si>
  <si>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</si>
  <si>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</si>
  <si>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</si>
  <si>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</si>
  <si>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</si>
  <si>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</si>
  <si>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</si>
  <si>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</si>
  <si>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</si>
  <si>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</si>
  <si>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</si>
  <si>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</si>
  <si>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</si>
  <si>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</si>
  <si>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</si>
  <si>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</si>
  <si>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</si>
  <si>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</si>
  <si>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</si>
  <si>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</si>
  <si>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</si>
  <si>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</si>
  <si>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</si>
  <si>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</si>
  <si>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</si>
  <si>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</si>
  <si>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</si>
  <si>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</si>
  <si>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</si>
  <si>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</si>
  <si>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</si>
  <si>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</si>
  <si>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</si>
  <si>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</si>
  <si>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</si>
  <si>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</si>
  <si>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</si>
  <si>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</si>
  <si>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</si>
  <si>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</si>
  <si>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</si>
  <si>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</si>
  <si>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</si>
  <si>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</si>
  <si>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</si>
  <si>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</si>
  <si>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</si>
  <si>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</si>
  <si>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</si>
  <si>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</si>
  <si>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</si>
  <si>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</si>
  <si>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</si>
  <si>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</si>
  <si>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</si>
  <si>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</si>
  <si>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</si>
  <si>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</si>
  <si>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</si>
  <si>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</si>
  <si>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</si>
  <si>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</si>
  <si>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</si>
  <si>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</si>
  <si>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</si>
  <si>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</si>
  <si>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</si>
  <si>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</si>
  <si>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</si>
  <si>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</si>
  <si>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</si>
  <si>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</si>
  <si>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</si>
  <si>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</si>
  <si>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</si>
  <si>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</si>
  <si>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</si>
  <si>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</si>
  <si>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</si>
  <si>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</si>
  <si>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</si>
  <si>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</si>
  <si>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</si>
  <si>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</si>
  <si>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</si>
  <si>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</si>
  <si>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</si>
  <si>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</si>
  <si>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</si>
  <si>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</si>
  <si>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</si>
  <si>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</si>
  <si>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</si>
  <si>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</si>
  <si>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</si>
  <si>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</si>
  <si>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</si>
  <si>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</si>
  <si>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</si>
  <si>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</si>
  <si>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</si>
  <si>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</si>
  <si>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</si>
  <si>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</si>
  <si>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</si>
  <si>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</si>
  <si>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</si>
  <si>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</si>
  <si>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</si>
  <si>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</si>
  <si>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</si>
  <si>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</si>
  <si>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</si>
  <si>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</si>
  <si>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</si>
  <si>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</si>
  <si>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</si>
  <si>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</si>
  <si>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</si>
  <si>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</si>
  <si>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</si>
  <si>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</si>
  <si>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</si>
  <si>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</si>
  <si>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</si>
  <si>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</si>
  <si>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</si>
  <si>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</si>
  <si>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</si>
  <si>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</si>
  <si>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</si>
  <si>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</si>
  <si>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</si>
  <si>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</si>
  <si>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</si>
  <si>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</si>
  <si>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</si>
  <si>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</si>
  <si>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</si>
  <si>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</si>
  <si>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</si>
  <si>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</si>
  <si>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</si>
  <si>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</si>
  <si>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</si>
  <si>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</si>
  <si>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</si>
  <si>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</si>
  <si>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</si>
  <si>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</si>
  <si>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</si>
  <si>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</si>
  <si>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</si>
  <si>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</si>
  <si>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</si>
  <si>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</si>
  <si>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</si>
  <si>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</si>
  <si>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</si>
  <si>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</si>
  <si>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</si>
  <si>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</si>
  <si>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</si>
  <si>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</si>
  <si>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</si>
  <si>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</si>
  <si>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</si>
  <si>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</si>
  <si>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</si>
  <si>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</si>
  <si>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</si>
  <si>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</si>
  <si>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</si>
  <si>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</si>
  <si>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</si>
  <si>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</si>
  <si>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</si>
  <si>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</si>
  <si>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</si>
  <si>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</si>
  <si>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</si>
  <si>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</si>
  <si>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</si>
  <si>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</si>
  <si>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</si>
  <si>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</si>
  <si>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</si>
  <si>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</si>
  <si>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</si>
  <si>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</si>
  <si>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</si>
  <si>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</si>
  <si>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</si>
  <si>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</si>
  <si>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</si>
  <si>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</si>
  <si>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</si>
  <si>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</si>
  <si>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</si>
  <si>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</si>
  <si>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</si>
  <si>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</si>
  <si>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</si>
  <si>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</si>
  <si>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</si>
  <si>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</si>
  <si>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</si>
  <si>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</si>
  <si>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</si>
  <si>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</si>
  <si>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</si>
  <si>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</si>
  <si>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</si>
  <si>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</si>
  <si>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</si>
  <si>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</si>
  <si>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</si>
  <si>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</si>
  <si>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</si>
  <si>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</si>
  <si>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</si>
  <si>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</si>
  <si>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</si>
  <si>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</si>
  <si>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</si>
  <si>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</si>
  <si>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</si>
  <si>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</si>
  <si>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</si>
  <si>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</si>
  <si>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</si>
  <si>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</si>
  <si>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</si>
  <si>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</si>
  <si>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</si>
  <si>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</si>
  <si>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</si>
  <si>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</si>
  <si>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</si>
  <si>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</si>
  <si>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</si>
  <si>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</si>
  <si>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</si>
  <si>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</si>
  <si>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</si>
  <si>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</si>
  <si>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</si>
  <si>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</si>
  <si>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</si>
  <si>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</si>
  <si>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</si>
  <si>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</si>
  <si>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</si>
  <si>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</si>
  <si>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</si>
  <si>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</si>
  <si>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</si>
  <si>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</si>
  <si>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</si>
  <si>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</si>
  <si>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</si>
  <si>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</si>
  <si>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</si>
  <si>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</si>
  <si>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</si>
  <si>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</si>
  <si>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</si>
  <si>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</si>
  <si>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</si>
  <si>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</si>
  <si>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</si>
  <si>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</si>
  <si>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</si>
  <si>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</si>
  <si>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</si>
  <si>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</si>
  <si>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</si>
  <si>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</si>
  <si>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</si>
  <si>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</si>
  <si>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</si>
  <si>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</si>
  <si>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</si>
  <si>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</si>
  <si>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</si>
  <si>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</si>
  <si>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</si>
  <si>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</si>
  <si>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</si>
  <si>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</si>
  <si>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</si>
  <si>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</si>
  <si>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</si>
  <si>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</si>
  <si>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</si>
  <si>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</si>
  <si>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</si>
  <si>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</si>
  <si>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</si>
  <si>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</si>
  <si>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</si>
  <si>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</si>
  <si>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</si>
  <si>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</si>
  <si>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</si>
  <si>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</si>
  <si>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</si>
  <si>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</si>
  <si>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</si>
  <si>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</si>
  <si>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</si>
  <si>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</si>
  <si>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</si>
  <si>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</si>
  <si>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</si>
  <si>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</si>
  <si>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</si>
  <si>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</si>
  <si>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</si>
  <si>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</si>
  <si>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</si>
  <si>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</si>
  <si>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</si>
  <si>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</si>
  <si>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</si>
  <si>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</si>
  <si>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</si>
  <si>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</si>
  <si>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</si>
  <si>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</si>
  <si>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</si>
  <si>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</si>
  <si>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</si>
  <si>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</si>
  <si>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</si>
  <si>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</si>
  <si>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</si>
  <si>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</si>
  <si>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</si>
  <si>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</si>
  <si>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</si>
  <si>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</si>
  <si>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</si>
  <si>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</si>
  <si>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</si>
  <si>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</si>
  <si>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</si>
  <si>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</si>
  <si>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</si>
  <si>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</si>
  <si>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</si>
  <si>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</si>
  <si>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</si>
  <si>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</si>
  <si>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</si>
  <si>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</si>
  <si>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</si>
  <si>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</si>
  <si>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</si>
  <si>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</si>
  <si>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</si>
  <si>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</si>
  <si>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</si>
  <si>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</si>
  <si>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</si>
  <si>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</si>
  <si>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</si>
  <si>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</si>
  <si>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</si>
  <si>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</si>
  <si>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</si>
  <si>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</si>
  <si>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</si>
  <si>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</si>
  <si>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</si>
  <si>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</si>
  <si>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</si>
  <si>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</si>
  <si>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</si>
  <si>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</si>
  <si>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</si>
  <si>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</si>
  <si>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</si>
  <si>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</si>
  <si>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</si>
  <si>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</si>
  <si>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</si>
  <si>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</si>
  <si>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</si>
  <si>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</si>
  <si>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</si>
  <si>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</si>
  <si>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</si>
  <si>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</si>
  <si>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</si>
  <si>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</si>
  <si>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</si>
  <si>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</si>
  <si>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</si>
  <si>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</si>
  <si>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</si>
  <si>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</si>
  <si>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</si>
  <si>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</si>
  <si>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</si>
  <si>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</si>
  <si>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</si>
  <si>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</si>
  <si>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</si>
  <si>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</si>
  <si>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</si>
  <si>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</si>
  <si>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</si>
  <si>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</si>
  <si>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</si>
  <si>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</si>
  <si>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</si>
  <si>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</si>
  <si>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</si>
  <si>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</si>
  <si>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</si>
  <si>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</si>
  <si>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</si>
  <si>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</si>
  <si>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</si>
  <si>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</si>
  <si>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</si>
  <si>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</si>
  <si>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</si>
  <si>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</si>
  <si>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</si>
  <si>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</si>
  <si>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</si>
  <si>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</si>
  <si>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</si>
  <si>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</si>
  <si>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</si>
  <si>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</si>
  <si>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</si>
  <si>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</si>
  <si>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</si>
  <si>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</si>
  <si>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</si>
  <si>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</si>
  <si>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</si>
  <si>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</si>
  <si>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</si>
  <si>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</si>
  <si>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</si>
  <si>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</si>
  <si>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</si>
  <si>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</si>
  <si>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</si>
  <si>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</si>
  <si>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</si>
  <si>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</si>
  <si>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</si>
  <si>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</si>
  <si>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</si>
  <si>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</si>
  <si>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</si>
  <si>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</si>
  <si>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</si>
  <si>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</si>
  <si>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</si>
  <si>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</si>
  <si>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</si>
  <si>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</si>
  <si>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</si>
  <si>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</si>
  <si>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</si>
  <si>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</si>
  <si>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</si>
  <si>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</si>
  <si>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</si>
  <si>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</si>
  <si>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</si>
  <si>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</si>
  <si>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</si>
  <si>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</si>
  <si>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</si>
  <si>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</si>
  <si>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</si>
  <si>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</si>
  <si>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</si>
  <si>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</si>
  <si>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</si>
  <si>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</si>
  <si>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</si>
  <si>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</si>
  <si>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</si>
  <si>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</si>
  <si>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</si>
  <si>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</si>
  <si>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</si>
  <si>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</si>
  <si>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</si>
  <si>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</si>
  <si>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</si>
  <si>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</si>
  <si>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</si>
  <si>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</si>
  <si>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</si>
  <si>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</si>
  <si>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</si>
  <si>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</si>
  <si>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</si>
  <si>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</si>
  <si>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</si>
  <si>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</si>
  <si>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</si>
  <si>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</si>
  <si>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</si>
  <si>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</si>
  <si>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</si>
  <si>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</si>
  <si>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</si>
  <si>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</si>
  <si>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</si>
  <si>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</si>
  <si>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</si>
  <si>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</si>
  <si>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</si>
  <si>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</si>
  <si>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</si>
  <si>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</si>
  <si>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</si>
  <si>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</si>
  <si>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</si>
  <si>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</si>
  <si>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</si>
  <si>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</si>
  <si>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</si>
  <si>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</si>
  <si>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</si>
  <si>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</si>
  <si>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</si>
  <si>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</si>
  <si>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</si>
  <si>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</si>
  <si>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</si>
  <si>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</si>
  <si>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</si>
  <si>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</si>
  <si>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</si>
  <si>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</si>
  <si>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</si>
  <si>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</si>
  <si>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</si>
  <si>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</si>
  <si>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</si>
  <si>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</si>
  <si>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</si>
  <si>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</si>
  <si>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</si>
  <si>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</si>
  <si>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</si>
  <si>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</si>
  <si>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</si>
  <si>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</si>
  <si>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</si>
  <si>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</si>
  <si>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</si>
  <si>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</si>
  <si>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</si>
  <si>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</si>
  <si>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</si>
  <si>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</si>
  <si>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</si>
  <si>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</si>
  <si>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</si>
  <si>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</si>
  <si>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</si>
  <si>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</si>
  <si>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</si>
  <si>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</si>
  <si>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</si>
  <si>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</si>
  <si>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</si>
  <si>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</si>
  <si>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</si>
  <si>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</si>
  <si>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</si>
  <si>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</si>
  <si>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</si>
  <si>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</si>
  <si>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</si>
  <si>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</si>
  <si>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</si>
  <si>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</si>
  <si>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</si>
  <si>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</si>
  <si>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</si>
  <si>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</si>
  <si>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</si>
  <si>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</si>
  <si>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</si>
  <si>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</si>
  <si>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</si>
  <si>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</si>
  <si>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</si>
  <si>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</si>
  <si>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</si>
  <si>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</si>
  <si>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</si>
  <si>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</si>
  <si>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</si>
  <si>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</si>
  <si>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</si>
  <si>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</si>
  <si>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</si>
  <si>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</si>
  <si>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</si>
  <si>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</si>
  <si>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</si>
  <si>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</si>
  <si>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</si>
  <si>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</si>
  <si>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</si>
  <si>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</si>
  <si>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</si>
  <si>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</si>
  <si>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</si>
  <si>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</si>
  <si>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</si>
  <si>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</si>
  <si>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</si>
  <si>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</si>
  <si>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</si>
  <si>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</si>
  <si>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</si>
  <si>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</si>
  <si>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</si>
  <si>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</si>
  <si>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</si>
  <si>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</si>
  <si>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</si>
  <si>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</si>
  <si>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</si>
  <si>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</si>
  <si>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</si>
  <si>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</si>
  <si>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</si>
  <si>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</si>
  <si>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</si>
  <si>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</si>
  <si>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</si>
  <si>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</si>
  <si>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</si>
  <si>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</si>
  <si>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</si>
  <si>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</si>
  <si>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</si>
  <si>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</si>
  <si>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</si>
  <si>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</si>
  <si>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</si>
  <si>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</si>
  <si>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</si>
  <si>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</si>
  <si>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</si>
  <si>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</si>
  <si>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</si>
  <si>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</si>
  <si>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</si>
  <si>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</si>
  <si>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</si>
  <si>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</si>
  <si>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</si>
  <si>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</si>
  <si>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</si>
  <si>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</si>
  <si>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</si>
  <si>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</si>
  <si>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</si>
  <si>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</si>
  <si>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</si>
  <si>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</si>
  <si>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</si>
  <si>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</si>
  <si>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</si>
  <si>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</si>
  <si>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</si>
  <si>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</si>
  <si>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</si>
  <si>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</si>
  <si>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</si>
  <si>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</si>
  <si>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</si>
  <si>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</si>
  <si>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</si>
  <si>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</si>
  <si>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</si>
  <si>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</si>
  <si>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</si>
  <si>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</si>
  <si>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</si>
  <si>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</si>
  <si>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</si>
  <si>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</si>
  <si>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</si>
  <si>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</si>
  <si>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</si>
  <si>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</si>
  <si>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</si>
  <si>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</si>
  <si>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</si>
  <si>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</si>
  <si>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</si>
  <si>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</si>
  <si>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</si>
  <si>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</si>
  <si>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</si>
  <si>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</si>
  <si>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</si>
  <si>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</si>
  <si>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</si>
  <si>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</si>
  <si>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</si>
  <si>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</si>
  <si>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</si>
  <si>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</si>
  <si>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</si>
  <si>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</si>
  <si>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</si>
  <si>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</si>
  <si>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</si>
  <si>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</si>
  <si>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</si>
  <si>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</si>
  <si>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</si>
  <si>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</si>
  <si>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</si>
  <si>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</si>
  <si>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</si>
  <si>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</si>
  <si>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</si>
  <si>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</si>
  <si>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</si>
  <si>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</si>
  <si>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</si>
  <si>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</si>
  <si>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</si>
  <si>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</si>
  <si>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</si>
  <si>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</si>
  <si>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</si>
  <si>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</si>
  <si>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</si>
  <si>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</si>
  <si>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</si>
  <si>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</si>
  <si>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</si>
  <si>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</si>
  <si>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</si>
  <si>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</si>
  <si>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</si>
  <si>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</si>
  <si>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</si>
  <si>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</si>
  <si>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</si>
  <si>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</si>
  <si>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</si>
  <si>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</si>
  <si>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</si>
  <si>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</si>
  <si>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</si>
  <si>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</si>
  <si>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</si>
  <si>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</si>
  <si>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</si>
  <si>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</si>
  <si>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</si>
  <si>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</si>
  <si>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</si>
  <si>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</si>
  <si>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</si>
  <si>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</si>
  <si>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</si>
  <si>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</si>
  <si>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</si>
  <si>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</si>
  <si>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</si>
  <si>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</si>
  <si>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</si>
  <si>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</si>
  <si>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</si>
  <si>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</si>
  <si>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</si>
  <si>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</si>
  <si>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</si>
  <si>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</si>
  <si>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</si>
  <si>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</si>
  <si>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</si>
  <si>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</si>
  <si>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</si>
  <si>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</si>
  <si>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</si>
  <si>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</si>
  <si>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</si>
  <si>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</si>
  <si>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</si>
  <si>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</si>
  <si>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</si>
  <si>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</si>
  <si>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</si>
  <si>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</si>
  <si>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</si>
  <si>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</si>
  <si>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</si>
  <si>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</si>
  <si>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</si>
  <si>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</si>
  <si>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</si>
  <si>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</si>
  <si>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</si>
  <si>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</si>
  <si>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</si>
  <si>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</si>
  <si>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</si>
  <si>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</si>
  <si>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</si>
  <si>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</si>
  <si>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</si>
  <si>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</si>
  <si>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</si>
  <si>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</si>
  <si>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</si>
  <si>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</si>
  <si>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</si>
  <si>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</si>
  <si>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</si>
  <si>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</si>
  <si>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</si>
  <si>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</si>
  <si>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</si>
  <si>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</si>
  <si>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</si>
  <si>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</si>
  <si>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</si>
  <si>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</si>
  <si>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</si>
  <si>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</si>
  <si>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</si>
  <si>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</si>
  <si>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</si>
  <si>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</si>
  <si>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</si>
  <si>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</si>
  <si>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</si>
  <si>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</si>
  <si>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</si>
  <si>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</si>
  <si>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</si>
  <si>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</si>
  <si>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</si>
  <si>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</si>
  <si>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</si>
  <si>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</si>
  <si>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</si>
  <si>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</si>
  <si>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</si>
  <si>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</si>
  <si>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</si>
  <si>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</si>
  <si>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</si>
  <si>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</si>
  <si>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</si>
  <si>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</si>
  <si>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</si>
  <si>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</si>
  <si>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</si>
  <si>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</si>
  <si>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</si>
  <si>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</si>
  <si>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</si>
  <si>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</si>
  <si>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</si>
  <si>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</si>
  <si>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</si>
  <si>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</si>
  <si>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</si>
  <si>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</si>
  <si>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</si>
  <si>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</si>
  <si>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</si>
  <si>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</si>
  <si>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</si>
  <si>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</si>
  <si>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</si>
  <si>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</si>
  <si>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</si>
  <si>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</si>
  <si>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</si>
  <si>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</si>
  <si>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</si>
  <si>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</si>
  <si>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</si>
  <si>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</si>
  <si>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</si>
  <si>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</si>
  <si>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</si>
  <si>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</si>
  <si>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</si>
  <si>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</si>
  <si>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</si>
  <si>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</si>
  <si>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</si>
  <si>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</si>
  <si>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</si>
  <si>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</si>
  <si>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</si>
  <si>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</si>
  <si>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</si>
  <si>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</si>
  <si>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</si>
  <si>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</si>
  <si>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</si>
  <si>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</si>
  <si>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</si>
  <si>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</si>
  <si>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</si>
  <si>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</si>
  <si>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</si>
  <si>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</si>
  <si>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</si>
  <si>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</si>
  <si>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</si>
  <si>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</si>
  <si>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</si>
  <si>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</si>
  <si>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</si>
  <si>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</si>
  <si>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</si>
  <si>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</si>
  <si>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</si>
  <si>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</si>
  <si>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</si>
  <si>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</si>
  <si>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</si>
  <si>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</si>
  <si>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</si>
  <si>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</si>
  <si>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</si>
  <si>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</si>
  <si>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</si>
  <si>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</si>
  <si>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</si>
  <si>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</si>
  <si>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</si>
  <si>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</si>
  <si>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</si>
  <si>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</si>
  <si>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</si>
  <si>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</si>
  <si>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</si>
  <si>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</si>
  <si>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</si>
  <si>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</si>
  <si>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</si>
  <si>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</si>
  <si>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</si>
  <si>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</si>
  <si>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</si>
  <si>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</si>
  <si>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</si>
  <si>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</si>
  <si>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</si>
  <si>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</si>
  <si>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</si>
  <si>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</si>
  <si>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</si>
  <si>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</si>
  <si>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</si>
  <si>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</si>
  <si>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</si>
  <si>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</si>
  <si>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</si>
  <si>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</si>
  <si>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</si>
  <si>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</si>
  <si>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</si>
  <si>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</si>
  <si>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</si>
  <si>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</si>
  <si>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</si>
  <si>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</si>
  <si>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</si>
  <si>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</si>
  <si>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</si>
  <si>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</si>
  <si>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</si>
  <si>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</si>
  <si>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</si>
  <si>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</si>
  <si>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</si>
  <si>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</si>
  <si>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</si>
  <si>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</si>
  <si>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</si>
  <si>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</si>
  <si>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</si>
  <si>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</si>
  <si>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</si>
  <si>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</si>
  <si>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</si>
  <si>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</si>
  <si>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</si>
  <si>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</si>
  <si>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</si>
  <si>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</si>
  <si>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</si>
  <si>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</si>
  <si>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</si>
  <si>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</si>
  <si>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</si>
  <si>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</si>
  <si>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</si>
  <si>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</si>
  <si>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</si>
  <si>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</si>
  <si>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</si>
  <si>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</si>
  <si>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</si>
  <si>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</si>
  <si>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</si>
  <si>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</si>
  <si>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</si>
  <si>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</si>
  <si>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</si>
  <si>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</si>
  <si>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</si>
  <si>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</si>
  <si>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</si>
  <si>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</si>
  <si>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</si>
  <si>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</si>
  <si>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</si>
  <si>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</si>
  <si>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</si>
  <si>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</si>
  <si>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</si>
  <si>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</si>
  <si>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</si>
  <si>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</si>
  <si>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</si>
  <si>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</si>
  <si>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</si>
  <si>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</si>
  <si>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</si>
  <si>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</si>
  <si>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</si>
  <si>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</si>
  <si>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</si>
  <si>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</si>
  <si>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</si>
  <si>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</si>
  <si>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</si>
  <si>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</si>
  <si>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</si>
  <si>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</si>
  <si>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</si>
  <si>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</si>
  <si>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</si>
  <si>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</si>
  <si>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</si>
  <si>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</si>
  <si>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</si>
  <si>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</si>
  <si>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</si>
  <si>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</si>
  <si>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</si>
  <si>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</si>
  <si>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</si>
  <si>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</si>
  <si>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</si>
  <si>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</si>
  <si>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</si>
  <si>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</si>
  <si>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</si>
  <si>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</si>
  <si>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</si>
  <si>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</si>
  <si>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</si>
  <si>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</si>
  <si>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</si>
  <si>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</si>
  <si>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</si>
  <si>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</si>
  <si>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</si>
  <si>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</si>
  <si>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</si>
  <si>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</si>
  <si>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</si>
  <si>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</si>
  <si>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</si>
  <si>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</si>
  <si>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</si>
  <si>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</si>
  <si>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</si>
  <si>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</si>
  <si>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</si>
  <si>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</si>
  <si>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</si>
  <si>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</si>
  <si>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</si>
  <si>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</si>
  <si>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</si>
  <si>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</si>
  <si>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</si>
  <si>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</si>
  <si>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</si>
  <si>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</si>
  <si>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</si>
  <si>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</si>
  <si>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</si>
  <si>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</si>
  <si>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</si>
  <si>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</si>
  <si>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</si>
  <si>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</si>
  <si>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</si>
  <si>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</si>
  <si>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</si>
  <si>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</si>
  <si>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</si>
  <si>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</si>
  <si>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</si>
  <si>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</si>
  <si>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</si>
  <si>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</si>
  <si>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</si>
  <si>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</si>
  <si>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</si>
  <si>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</si>
  <si>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</si>
  <si>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</si>
  <si>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</si>
  <si>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</si>
  <si>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</si>
  <si>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</si>
  <si>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</si>
  <si>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</si>
  <si>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</si>
  <si>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</si>
  <si>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</si>
  <si>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</si>
  <si>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</si>
  <si>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</si>
  <si>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</si>
  <si>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</si>
  <si>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</si>
  <si>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</si>
  <si>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</si>
  <si>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</si>
  <si>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</si>
  <si>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</si>
  <si>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</si>
  <si>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</si>
  <si>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</si>
  <si>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</si>
  <si>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</si>
  <si>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</si>
  <si>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</si>
  <si>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</si>
  <si>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</si>
  <si>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</si>
  <si>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</si>
  <si>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</si>
  <si>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</si>
  <si>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</si>
  <si>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</si>
  <si>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</si>
  <si>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</si>
  <si>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</si>
  <si>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</si>
  <si>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</si>
  <si>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</si>
  <si>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</si>
  <si>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</si>
  <si>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</si>
  <si>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</si>
  <si>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</si>
  <si>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</si>
  <si>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</si>
  <si>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</si>
  <si>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</si>
  <si>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</si>
  <si>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</si>
  <si>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</si>
  <si>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</si>
  <si>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</si>
  <si>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</si>
  <si>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</si>
  <si>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</si>
  <si>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</si>
  <si>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</si>
  <si>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</si>
  <si>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</si>
  <si>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</si>
  <si>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</si>
  <si>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</si>
  <si>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</si>
  <si>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</si>
  <si>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</si>
  <si>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</si>
  <si>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</si>
  <si>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</si>
  <si>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</si>
  <si>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</si>
  <si>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</si>
  <si>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</si>
  <si>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</si>
  <si>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</si>
  <si>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</si>
  <si>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</si>
  <si>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</si>
  <si>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</si>
  <si>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</si>
  <si>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</si>
  <si>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</si>
  <si>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</si>
  <si>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</si>
  <si>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</si>
  <si>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</si>
  <si>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</si>
  <si>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</si>
  <si>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</si>
  <si>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</si>
  <si>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</si>
  <si>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</si>
  <si>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</si>
  <si>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</si>
  <si>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</si>
  <si>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</si>
  <si>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</si>
  <si>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</si>
  <si>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</si>
  <si>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</si>
  <si>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</si>
  <si>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</si>
  <si>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</si>
  <si>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</si>
  <si>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</si>
  <si>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</si>
  <si>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</si>
  <si>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</si>
  <si>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</si>
  <si>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</si>
  <si>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</si>
  <si>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</si>
  <si>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</si>
  <si>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</si>
  <si>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</si>
  <si>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</si>
  <si>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</si>
  <si>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</si>
  <si>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</si>
  <si>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</si>
  <si>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</si>
  <si>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</si>
  <si>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</si>
  <si>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</si>
  <si>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</si>
  <si>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</si>
  <si>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</si>
  <si>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</si>
  <si>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</si>
  <si>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</si>
  <si>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</si>
  <si>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</si>
  <si>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</si>
  <si>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</si>
  <si>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</si>
  <si>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</si>
  <si>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</si>
  <si>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</si>
  <si>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</si>
  <si>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</si>
  <si>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</si>
  <si>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</si>
  <si>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</si>
  <si>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</si>
  <si>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</si>
  <si>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</si>
  <si>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</si>
  <si>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</si>
  <si>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</si>
  <si>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</si>
  <si>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</si>
  <si>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</si>
  <si>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</si>
  <si>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</si>
  <si>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</si>
  <si>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</si>
  <si>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</si>
  <si>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</si>
  <si>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</si>
  <si>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</si>
  <si>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</si>
  <si>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</si>
  <si>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</si>
  <si>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</si>
  <si>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</si>
  <si>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</si>
  <si>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</si>
  <si>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</si>
  <si>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</si>
  <si>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</si>
  <si>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</si>
  <si>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</si>
  <si>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</si>
  <si>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</si>
  <si>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</si>
  <si>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</si>
  <si>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</si>
  <si>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</si>
  <si>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</si>
  <si>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</si>
  <si>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</si>
  <si>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</si>
  <si>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</si>
  <si>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</si>
  <si>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</si>
  <si>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</si>
  <si>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</si>
  <si>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</si>
  <si>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</si>
  <si>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</si>
  <si>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</si>
  <si>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</si>
  <si>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</si>
  <si>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</si>
  <si>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</si>
  <si>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</si>
  <si>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</si>
  <si>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</si>
  <si>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</si>
  <si>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</si>
  <si>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</si>
  <si>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</si>
  <si>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</si>
  <si>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</si>
  <si>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</si>
  <si>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</si>
  <si>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</si>
  <si>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</si>
  <si>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</si>
  <si>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</si>
  <si>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</si>
  <si>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</si>
  <si>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</si>
  <si>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</si>
  <si>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</si>
  <si>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</si>
  <si>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</si>
  <si>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</si>
  <si>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</si>
  <si>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</si>
  <si>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</si>
  <si>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</si>
  <si>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</si>
  <si>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</si>
  <si>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</si>
  <si>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</si>
  <si>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</si>
  <si>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</si>
  <si>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</si>
  <si>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</si>
  <si>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</si>
  <si>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</si>
  <si>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</si>
  <si>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</si>
  <si>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</si>
  <si>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</si>
  <si>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</si>
  <si>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</si>
  <si>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</si>
  <si>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</si>
  <si>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</si>
  <si>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</si>
  <si>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</si>
  <si>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</si>
  <si>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</si>
  <si>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</si>
  <si>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</si>
  <si>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</si>
  <si>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</si>
  <si>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</si>
  <si>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</si>
  <si>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</si>
  <si>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</si>
  <si>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</si>
  <si>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</si>
  <si>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</si>
  <si>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</si>
  <si>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</si>
  <si>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</si>
  <si>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</si>
  <si>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</si>
  <si>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</si>
  <si>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</si>
  <si>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</si>
  <si>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</si>
  <si>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</si>
  <si>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</si>
  <si>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</si>
  <si>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</si>
  <si>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</si>
  <si>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</si>
  <si>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</si>
  <si>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</si>
  <si>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</si>
  <si>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</si>
  <si>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</si>
  <si>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</si>
  <si>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</si>
  <si>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</si>
  <si>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</si>
  <si>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</si>
  <si>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</si>
  <si>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</si>
  <si>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</si>
  <si>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</si>
  <si>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</si>
  <si>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</si>
  <si>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</si>
  <si>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</si>
  <si>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</si>
  <si>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</si>
  <si>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</si>
  <si>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</si>
  <si>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</si>
  <si>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</si>
  <si>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</si>
  <si>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</si>
  <si>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</si>
  <si>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</si>
  <si>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</si>
  <si>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</si>
  <si>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</si>
  <si>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</si>
  <si>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</si>
  <si>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</si>
  <si>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</si>
  <si>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</si>
  <si>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</si>
  <si>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</si>
  <si>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</si>
  <si>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</si>
  <si>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</si>
  <si>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</si>
  <si>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</si>
  <si>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</si>
  <si>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</si>
  <si>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</si>
  <si>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</si>
  <si>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</si>
  <si>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</si>
  <si>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</si>
  <si>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</si>
  <si>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</si>
  <si>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</si>
  <si>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</si>
  <si>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</si>
  <si>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</si>
  <si>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</si>
  <si>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</si>
  <si>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</si>
  <si>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</si>
  <si>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</si>
  <si>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</si>
  <si>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</si>
  <si>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</si>
  <si>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</si>
  <si>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</si>
  <si>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</si>
  <si>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</si>
  <si>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</si>
  <si>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</si>
  <si>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</si>
  <si>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</si>
  <si>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</si>
  <si>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</si>
  <si>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</si>
  <si>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</si>
  <si>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</si>
  <si>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</si>
  <si>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</si>
  <si>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</si>
  <si>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</si>
  <si>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</si>
  <si>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</si>
  <si>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</si>
  <si>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</si>
  <si>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</si>
  <si>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</si>
  <si>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</si>
  <si>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</si>
  <si>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</si>
  <si>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</si>
  <si>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</si>
  <si>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</si>
  <si>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</si>
  <si>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</si>
  <si>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</si>
  <si>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</si>
  <si>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</si>
  <si>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</si>
  <si>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</si>
  <si>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</si>
  <si>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</si>
  <si>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</si>
  <si>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</si>
  <si>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</si>
  <si>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</si>
  <si>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</si>
  <si>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</si>
  <si>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</si>
  <si>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</si>
  <si>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</si>
  <si>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</si>
  <si>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</si>
  <si>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</si>
  <si>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</si>
  <si>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</si>
  <si>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</si>
  <si>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</si>
  <si>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</si>
  <si>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</si>
  <si>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</si>
  <si>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</si>
  <si>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</si>
  <si>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</si>
  <si>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</si>
  <si>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</si>
  <si>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</si>
  <si>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</si>
  <si>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</si>
  <si>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</si>
  <si>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</si>
  <si>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</si>
  <si>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</si>
  <si>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</si>
  <si>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</si>
  <si>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</si>
  <si>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</si>
  <si>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</si>
  <si>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</si>
  <si>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</si>
  <si>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</si>
  <si>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</si>
  <si>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</si>
  <si>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</si>
  <si>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</si>
  <si>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</si>
  <si>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</si>
  <si>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</si>
  <si>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</si>
  <si>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</si>
  <si>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</si>
  <si>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</si>
  <si>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</si>
  <si>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</si>
  <si>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</si>
  <si>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</si>
  <si>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</si>
  <si>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</si>
  <si>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</si>
  <si>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</si>
  <si>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</si>
  <si>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</si>
  <si>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</si>
  <si>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</si>
  <si>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</si>
  <si>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</si>
  <si>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</si>
  <si>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</si>
  <si>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</si>
  <si>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</si>
  <si>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</si>
  <si>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</si>
  <si>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</si>
  <si>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</si>
  <si>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</si>
  <si>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</si>
  <si>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</si>
  <si>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</si>
  <si>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</si>
  <si>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</si>
  <si>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</si>
  <si>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</si>
  <si>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</si>
  <si>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</si>
  <si>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</si>
  <si>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</si>
  <si>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</si>
  <si>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</si>
  <si>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</si>
  <si>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</si>
  <si>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</si>
  <si>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</si>
  <si>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</si>
  <si>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</si>
  <si>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</si>
  <si>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</si>
  <si>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</si>
  <si>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</si>
  <si>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</si>
  <si>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</si>
  <si>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</si>
  <si>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</si>
  <si>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</si>
  <si>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</si>
  <si>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</si>
  <si>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</si>
  <si>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</si>
  <si>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</si>
  <si>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</si>
  <si>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</si>
  <si>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</si>
  <si>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</si>
  <si>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</si>
  <si>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</si>
  <si>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</si>
  <si>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</si>
  <si>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</si>
  <si>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</si>
  <si>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</si>
  <si>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</si>
  <si>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</si>
  <si>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</si>
  <si>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</si>
  <si>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</si>
  <si>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</si>
  <si>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</si>
  <si>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</si>
  <si>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</si>
  <si>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</si>
  <si>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</si>
  <si>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</si>
  <si>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</si>
  <si>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</si>
  <si>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</si>
  <si>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</si>
  <si>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</si>
  <si>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</si>
  <si>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</si>
  <si>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</si>
  <si>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</si>
  <si>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</si>
  <si>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</si>
  <si>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</si>
  <si>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</si>
  <si>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</si>
  <si>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</si>
  <si>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</si>
  <si>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</si>
  <si>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</si>
  <si>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</si>
  <si>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</si>
  <si>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</si>
  <si>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</si>
  <si>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</si>
  <si>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</si>
  <si>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</si>
  <si>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</si>
  <si>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</si>
  <si>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</si>
  <si>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</si>
  <si>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</si>
  <si>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</si>
  <si>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</si>
  <si>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</si>
  <si>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</si>
  <si>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</si>
  <si>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</si>
  <si>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</si>
  <si>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</si>
  <si>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</si>
  <si>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</si>
  <si>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</si>
  <si>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</si>
  <si>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</si>
  <si>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</si>
  <si>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</si>
  <si>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</si>
  <si>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</si>
  <si>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</si>
  <si>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</si>
  <si>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</si>
  <si>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</si>
  <si>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</si>
  <si>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</si>
  <si>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</si>
  <si>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</si>
  <si>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</si>
  <si>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</si>
  <si>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</si>
  <si>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</si>
  <si>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</si>
  <si>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</si>
  <si>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</si>
  <si>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</si>
  <si>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</si>
  <si>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</si>
  <si>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</si>
  <si>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</si>
  <si>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</si>
  <si>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</si>
  <si>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</si>
  <si>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</si>
  <si>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</si>
  <si>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</si>
  <si>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</si>
  <si>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</si>
  <si>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</si>
  <si>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</si>
  <si>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</si>
  <si>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</si>
  <si>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</si>
  <si>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</si>
  <si>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</si>
  <si>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</si>
  <si>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</si>
  <si>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</si>
  <si>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</si>
  <si>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</si>
  <si>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</si>
  <si>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</si>
  <si>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</si>
  <si>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</si>
  <si>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</si>
  <si>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</si>
  <si>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</si>
  <si>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</si>
  <si>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</si>
  <si>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</si>
  <si>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</si>
  <si>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</si>
  <si>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</si>
  <si>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</si>
  <si>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</si>
  <si>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</si>
  <si>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</si>
  <si>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</si>
  <si>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</si>
  <si>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</si>
  <si>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</si>
  <si>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</si>
  <si>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</si>
  <si>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</si>
  <si>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</si>
  <si>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</si>
  <si>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</si>
  <si>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</si>
  <si>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</si>
  <si>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</si>
  <si>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</si>
  <si>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</si>
  <si>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</si>
  <si>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</si>
  <si>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</si>
  <si>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</si>
  <si>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</si>
  <si>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</si>
  <si>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</si>
  <si>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</si>
  <si>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</si>
  <si>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</si>
  <si>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</si>
  <si>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</si>
  <si>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</si>
  <si>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</si>
  <si>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</si>
  <si>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</si>
  <si>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</si>
  <si>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</si>
  <si>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</si>
  <si>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</si>
  <si>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</si>
  <si>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</si>
  <si>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</si>
  <si>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</si>
  <si>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</si>
  <si>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</si>
  <si>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</si>
  <si>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</si>
  <si>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</si>
  <si>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</si>
  <si>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</si>
  <si>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</si>
  <si>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</si>
  <si>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</si>
  <si>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</si>
  <si>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</si>
  <si>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</si>
  <si>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</si>
  <si>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</si>
  <si>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</si>
  <si>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</si>
  <si>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</si>
  <si>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</si>
  <si>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</si>
  <si>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</si>
  <si>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</si>
  <si>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</si>
  <si>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</si>
  <si>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</si>
  <si>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</si>
  <si>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</si>
  <si>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</si>
  <si>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</si>
  <si>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</si>
  <si>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</si>
  <si>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</si>
  <si>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</si>
  <si>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</si>
  <si>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</si>
  <si>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</si>
  <si>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</si>
  <si>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</si>
  <si>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</si>
  <si>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</si>
  <si>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</si>
  <si>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</si>
  <si>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</si>
  <si>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</si>
  <si>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</si>
  <si>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</si>
  <si>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</si>
  <si>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</si>
  <si>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</si>
  <si>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</si>
  <si>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</si>
  <si>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</si>
  <si>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</si>
  <si>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</si>
  <si>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</si>
  <si>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</si>
  <si>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</si>
  <si>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</si>
  <si>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</si>
  <si>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</si>
  <si>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</si>
  <si>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</si>
  <si>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</si>
  <si>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</si>
  <si>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</si>
  <si>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</si>
  <si>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</si>
  <si>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</si>
  <si>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</si>
  <si>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</si>
  <si>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</si>
  <si>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</si>
  <si>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</si>
  <si>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</si>
  <si>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</si>
  <si>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</si>
  <si>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</si>
  <si>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</si>
  <si>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</si>
  <si>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</si>
  <si>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</si>
  <si>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</si>
  <si>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</si>
  <si>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</si>
  <si>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</si>
  <si>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</si>
  <si>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</si>
  <si>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</si>
  <si>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</si>
  <si>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</si>
  <si>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</si>
  <si>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</si>
  <si>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</si>
  <si>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</si>
  <si>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</si>
  <si>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</si>
  <si>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</si>
  <si>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</si>
  <si>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</si>
  <si>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</si>
  <si>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</si>
  <si>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</si>
  <si>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</si>
  <si>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</si>
  <si>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</si>
  <si>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</si>
  <si>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</si>
  <si>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</si>
  <si>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</si>
  <si>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</si>
  <si>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</si>
  <si>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</si>
  <si>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</si>
  <si>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</si>
  <si>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</si>
  <si>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</si>
  <si>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</si>
  <si>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</si>
  <si>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</si>
  <si>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</si>
  <si>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</si>
  <si>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</si>
  <si>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</si>
  <si>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</si>
  <si>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</si>
  <si>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</si>
  <si>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</si>
  <si>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</si>
  <si>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</si>
  <si>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</si>
  <si>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</si>
  <si>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</si>
  <si>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</si>
  <si>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</si>
  <si>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</si>
  <si>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</si>
  <si>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</si>
  <si>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</si>
  <si>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</si>
  <si>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</si>
  <si>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</si>
  <si>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</si>
  <si>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</si>
  <si>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</si>
  <si>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</si>
  <si>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</si>
  <si>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</si>
  <si>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</si>
  <si>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</si>
  <si>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</si>
  <si>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</si>
  <si>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</si>
  <si>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</si>
  <si>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</si>
  <si>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</si>
  <si>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</si>
  <si>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</si>
  <si>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</si>
  <si>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</si>
  <si>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</si>
  <si>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</si>
  <si>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</si>
  <si>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</si>
  <si>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</si>
  <si>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</si>
  <si>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</si>
  <si>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</si>
  <si>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</si>
  <si>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</si>
  <si>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</si>
  <si>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</si>
  <si>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</si>
  <si>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</si>
  <si>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</si>
  <si>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</si>
  <si>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</si>
  <si>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</si>
  <si>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</si>
  <si>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</si>
  <si>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</si>
  <si>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</si>
  <si>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</si>
  <si>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</si>
  <si>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</si>
  <si>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</si>
  <si>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</si>
  <si>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</si>
  <si>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</si>
  <si>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</si>
  <si>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</si>
  <si>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</si>
  <si>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</si>
  <si>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</si>
  <si>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</si>
  <si>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</si>
  <si>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</si>
  <si>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</si>
  <si>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</si>
  <si>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</si>
  <si>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</si>
  <si>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</si>
  <si>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</si>
  <si>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</si>
  <si>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</si>
  <si>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</si>
  <si>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</si>
  <si>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</si>
  <si>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</si>
  <si>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</si>
  <si>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</si>
  <si>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</si>
  <si>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</si>
  <si>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</si>
  <si>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</si>
  <si>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</si>
  <si>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</si>
  <si>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</si>
  <si>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</si>
  <si>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</si>
  <si>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</si>
  <si>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</si>
  <si>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</si>
  <si>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</si>
  <si>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</si>
  <si>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</si>
  <si>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</si>
  <si>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</si>
  <si>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</si>
  <si>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</si>
  <si>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</si>
  <si>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</si>
  <si>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</si>
  <si>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</si>
  <si>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</si>
  <si>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</si>
  <si>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</si>
  <si>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</si>
  <si>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</si>
  <si>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</si>
  <si>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</si>
  <si>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</si>
  <si>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</si>
  <si>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</si>
  <si>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</si>
  <si>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</si>
  <si>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</si>
  <si>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</si>
  <si>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</si>
  <si>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</si>
  <si>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</si>
  <si>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</si>
  <si>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</si>
  <si>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</si>
  <si>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</si>
  <si>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</si>
  <si>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</si>
  <si>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</si>
  <si>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</si>
  <si>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</si>
  <si>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</si>
  <si>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</si>
  <si>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</si>
  <si>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</si>
  <si>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</si>
  <si>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</si>
  <si>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</si>
  <si>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</si>
  <si>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</si>
  <si>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</si>
  <si>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</si>
  <si>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</si>
  <si>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</si>
  <si>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</si>
  <si>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</si>
  <si>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</si>
  <si>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</si>
  <si>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</si>
  <si>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</si>
  <si>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</si>
  <si>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</si>
  <si>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</si>
  <si>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</si>
  <si>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</si>
  <si>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</si>
  <si>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</si>
  <si>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</si>
  <si>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</si>
  <si>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</si>
  <si>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</si>
  <si>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</si>
  <si>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</si>
  <si>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</si>
  <si>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</si>
  <si>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</si>
  <si>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</si>
  <si>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</si>
  <si>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</si>
  <si>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</si>
  <si>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</si>
  <si>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</si>
  <si>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</si>
  <si>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</si>
  <si>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</si>
  <si>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</si>
  <si>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</si>
  <si>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</si>
  <si>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</si>
  <si>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</si>
  <si>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</si>
  <si>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</si>
  <si>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</si>
  <si>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</si>
  <si>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</si>
  <si>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</si>
  <si>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</si>
  <si>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</si>
  <si>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</si>
  <si>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</si>
  <si>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</si>
  <si>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</si>
  <si>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</si>
  <si>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</si>
  <si>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</si>
  <si>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</si>
  <si>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</si>
  <si>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</si>
  <si>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</si>
  <si>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</si>
  <si>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</si>
  <si>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</si>
  <si>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</si>
  <si>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</si>
  <si>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</si>
  <si>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</si>
  <si>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</si>
  <si>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</si>
  <si>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</si>
  <si>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</si>
  <si>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</si>
  <si>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</si>
  <si>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</si>
  <si>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</si>
  <si>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</si>
  <si>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</si>
  <si>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</si>
  <si>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</si>
  <si>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</si>
  <si>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</si>
  <si>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</si>
  <si>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</si>
  <si>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</si>
  <si>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</si>
  <si>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</si>
  <si>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</si>
  <si>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</si>
  <si>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</si>
  <si>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</si>
  <si>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</si>
  <si>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</si>
  <si>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</si>
  <si>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</si>
  <si>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</si>
  <si>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</si>
  <si>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</si>
  <si>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</si>
  <si>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</si>
  <si>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</si>
  <si>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</si>
  <si>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</si>
  <si>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</si>
  <si>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</si>
  <si>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</si>
  <si>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</si>
  <si>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</si>
  <si>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</si>
  <si>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</si>
  <si>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</si>
  <si>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</si>
  <si>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</si>
  <si>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</si>
  <si>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</si>
  <si>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</si>
  <si>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</si>
  <si>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</si>
  <si>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</si>
  <si>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</si>
  <si>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</si>
  <si>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</si>
  <si>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</si>
  <si>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</si>
  <si>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</si>
  <si>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</si>
  <si>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</si>
  <si>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</si>
  <si>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</si>
  <si>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</si>
  <si>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</si>
  <si>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</si>
  <si>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</si>
  <si>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</si>
  <si>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</si>
  <si>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</si>
  <si>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</si>
  <si>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</si>
  <si>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</si>
  <si>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</si>
  <si>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</si>
  <si>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</si>
  <si>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</si>
  <si>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</si>
  <si>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</si>
  <si>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</si>
  <si>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</si>
  <si>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</si>
  <si>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</si>
  <si>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</si>
  <si>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</si>
  <si>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</si>
  <si>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</si>
  <si>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</si>
  <si>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</si>
  <si>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</si>
  <si>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</si>
  <si>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</si>
  <si>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</si>
  <si>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</si>
  <si>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</si>
  <si>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</si>
  <si>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</si>
  <si>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</si>
  <si>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</si>
  <si>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</si>
  <si>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</si>
  <si>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</si>
  <si>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</si>
  <si>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</si>
  <si>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</si>
  <si>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</si>
  <si>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</si>
  <si>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</si>
  <si>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</si>
  <si>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</si>
  <si>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</si>
  <si>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</si>
  <si>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</si>
  <si>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</si>
  <si>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</si>
  <si>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</si>
  <si>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</si>
  <si>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</si>
  <si>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</si>
  <si>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</si>
  <si>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</si>
  <si>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</si>
  <si>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</si>
  <si>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</si>
  <si>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</si>
  <si>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</si>
  <si>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</si>
  <si>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</si>
  <si>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</si>
  <si>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</si>
  <si>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</si>
  <si>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</si>
  <si>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</si>
  <si>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</si>
  <si>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</si>
  <si>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</si>
  <si>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</si>
  <si>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</si>
  <si>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</si>
  <si>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</si>
  <si>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</si>
  <si>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</si>
  <si>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</si>
  <si>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</si>
  <si>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</si>
  <si>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</si>
  <si>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</si>
  <si>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</si>
  <si>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</si>
  <si>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</si>
  <si>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</si>
  <si>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</si>
  <si>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</si>
  <si>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</si>
  <si>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</si>
  <si>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</si>
  <si>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</si>
  <si>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</si>
  <si>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</si>
  <si>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</si>
  <si>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</si>
  <si>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</si>
  <si>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</si>
  <si>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</si>
  <si>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</si>
  <si>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</si>
  <si>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</si>
  <si>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</si>
  <si>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</si>
  <si>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</si>
  <si>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</si>
  <si>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</si>
  <si>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</si>
  <si>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</si>
  <si>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</si>
  <si>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</si>
  <si>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</si>
  <si>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</si>
  <si>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</si>
  <si>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</si>
  <si>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</si>
  <si>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</si>
  <si>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</si>
  <si>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</si>
  <si>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</si>
  <si>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</si>
  <si>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</si>
  <si>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</si>
  <si>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</si>
  <si>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</si>
  <si>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</si>
  <si>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</si>
  <si>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</si>
  <si>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</si>
  <si>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</si>
  <si>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</si>
  <si>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</si>
  <si>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</si>
  <si>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</si>
  <si>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</si>
  <si>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</si>
  <si>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</si>
  <si>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</si>
  <si>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</si>
  <si>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</si>
  <si>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</si>
  <si>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</si>
  <si>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</si>
  <si>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</si>
  <si>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</si>
  <si>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</si>
  <si>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</si>
  <si>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</si>
  <si>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</si>
  <si>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</si>
  <si>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</si>
  <si>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</si>
  <si>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</si>
  <si>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</si>
  <si>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</si>
  <si>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</si>
  <si>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</si>
  <si>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</si>
  <si>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</si>
  <si>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</si>
  <si>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</si>
  <si>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</si>
  <si>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</si>
  <si>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</si>
  <si>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</si>
  <si>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</si>
  <si>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</si>
  <si>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</si>
  <si>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</si>
  <si>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</si>
  <si>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</si>
  <si>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</si>
  <si>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</si>
  <si>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</si>
  <si>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</si>
  <si>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</si>
  <si>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</si>
  <si>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</si>
  <si>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</si>
  <si>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</si>
  <si>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</si>
  <si>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</si>
  <si>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</si>
  <si>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</si>
  <si>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</si>
  <si>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</si>
  <si>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</si>
  <si>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</si>
  <si>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</si>
  <si>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</si>
  <si>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</si>
  <si>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</si>
  <si>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</si>
  <si>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</si>
  <si>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</si>
  <si>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</si>
  <si>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</si>
  <si>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</si>
  <si>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</si>
  <si>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</si>
  <si>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</si>
  <si>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</si>
  <si>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</si>
  <si>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</si>
  <si>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</si>
  <si>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</si>
  <si>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</si>
  <si>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</si>
  <si>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</si>
  <si>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</si>
  <si>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</si>
  <si>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</si>
  <si>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</si>
  <si>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</si>
  <si>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</si>
  <si>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</si>
  <si>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</si>
  <si>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</si>
  <si>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</si>
  <si>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</si>
  <si>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</si>
  <si>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</si>
  <si>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</si>
  <si>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</si>
  <si>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</si>
  <si>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</si>
  <si>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</si>
  <si>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</si>
  <si>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</si>
  <si>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</si>
  <si>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</si>
  <si>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</si>
  <si>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</si>
  <si>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</si>
  <si>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</si>
  <si>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</si>
  <si>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</si>
  <si>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</si>
  <si>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</si>
  <si>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</si>
  <si>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</si>
  <si>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</si>
  <si>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</si>
  <si>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</si>
  <si>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</si>
  <si>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</si>
  <si>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</si>
  <si>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</si>
  <si>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</si>
  <si>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</si>
  <si>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</si>
  <si>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</si>
  <si>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</si>
  <si>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</si>
  <si>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</si>
  <si>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</si>
  <si>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</si>
  <si>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</si>
  <si>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</si>
  <si>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</si>
  <si>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</si>
  <si>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</si>
  <si>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</si>
  <si>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</si>
  <si>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</si>
  <si>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</si>
  <si>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</si>
  <si>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</si>
  <si>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</si>
  <si>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</si>
  <si>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</si>
  <si>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</si>
  <si>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</si>
  <si>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</si>
  <si>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</si>
  <si>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</si>
  <si>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</si>
  <si>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</si>
  <si>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</si>
  <si>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</si>
  <si>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</si>
  <si>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</si>
  <si>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</si>
  <si>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</si>
  <si>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</si>
  <si>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</si>
  <si>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</si>
  <si>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</si>
  <si>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</si>
  <si>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</si>
  <si>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</si>
  <si>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</si>
  <si>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</si>
  <si>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</si>
  <si>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</si>
  <si>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</si>
  <si>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</si>
  <si>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</si>
  <si>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</si>
  <si>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</si>
  <si>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</si>
  <si>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</si>
  <si>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</si>
  <si>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</si>
  <si>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</si>
  <si>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</si>
  <si>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</si>
  <si>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</si>
  <si>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</si>
  <si>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</si>
  <si>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</si>
  <si>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</si>
  <si>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</si>
  <si>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</si>
  <si>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</si>
  <si>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</si>
  <si>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</si>
  <si>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</si>
  <si>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</si>
  <si>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</si>
  <si>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</si>
  <si>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</si>
  <si>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</si>
  <si>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</si>
  <si>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</si>
  <si>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</si>
  <si>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</si>
  <si>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</si>
  <si>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</si>
  <si>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</si>
  <si>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</si>
  <si>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</si>
  <si>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</si>
  <si>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</si>
  <si>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</si>
  <si>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</si>
  <si>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</si>
  <si>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</si>
  <si>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</si>
  <si>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</si>
  <si>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</si>
  <si>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</si>
  <si>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</si>
  <si>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</si>
  <si>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</si>
  <si>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</si>
  <si>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</si>
  <si>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</si>
  <si>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</si>
  <si>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</si>
  <si>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</si>
  <si>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</si>
  <si>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</si>
  <si>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</si>
  <si>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</si>
  <si>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</si>
  <si>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</si>
  <si>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</si>
  <si>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</si>
  <si>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</si>
  <si>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</si>
  <si>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</si>
  <si>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</si>
  <si>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</si>
  <si>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</si>
  <si>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</si>
  <si>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</si>
  <si>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</si>
  <si>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</si>
  <si>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</si>
  <si>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</si>
  <si>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</si>
  <si>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</si>
  <si>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</si>
  <si>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</si>
  <si>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</si>
  <si>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</si>
  <si>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</si>
  <si>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</si>
  <si>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</si>
  <si>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</si>
  <si>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</si>
  <si>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</si>
  <si>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</si>
  <si>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</si>
  <si>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</si>
  <si>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</si>
  <si>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</si>
  <si>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</si>
  <si>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</si>
  <si>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</si>
  <si>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</si>
  <si>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</si>
  <si>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</si>
  <si>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</si>
  <si>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</si>
  <si>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</si>
  <si>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</si>
  <si>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</si>
  <si>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</si>
  <si>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</si>
  <si>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</si>
  <si>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</si>
  <si>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</si>
  <si>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</si>
  <si>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</si>
  <si>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</si>
  <si>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</si>
  <si>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</si>
  <si>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</si>
  <si>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</si>
  <si>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</si>
  <si>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</si>
  <si>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</si>
  <si>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</si>
  <si>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</si>
  <si>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</si>
  <si>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</si>
  <si>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</si>
  <si>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</si>
  <si>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</si>
  <si>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</si>
  <si>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</si>
  <si>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</si>
  <si>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</si>
  <si>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</si>
  <si>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</si>
  <si>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</si>
  <si>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</si>
  <si>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</si>
  <si>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</si>
  <si>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</si>
  <si>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</si>
  <si>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</si>
  <si>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</si>
  <si>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</si>
  <si>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</si>
  <si>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</si>
  <si>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</si>
  <si>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</si>
  <si>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</si>
  <si>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</si>
  <si>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</si>
  <si>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</si>
  <si>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</si>
  <si>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</si>
  <si>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</si>
  <si>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</si>
  <si>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</si>
  <si>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</si>
  <si>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</si>
  <si>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</si>
  <si>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</si>
  <si>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</si>
  <si>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</si>
  <si>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</si>
  <si>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</si>
  <si>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</si>
  <si>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</si>
  <si>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</si>
  <si>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</si>
  <si>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</si>
  <si>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</si>
  <si>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</si>
  <si>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</si>
  <si>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</si>
  <si>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</si>
  <si>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</si>
  <si>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</si>
  <si>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</si>
  <si>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</si>
  <si>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</si>
  <si>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</si>
  <si>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</si>
  <si>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</si>
  <si>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</si>
  <si>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</si>
  <si>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</si>
  <si>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</si>
  <si>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</si>
  <si>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</si>
  <si>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</si>
  <si>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</si>
  <si>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</si>
  <si>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</si>
  <si>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</si>
  <si>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</si>
  <si>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</si>
  <si>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</si>
  <si>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</si>
  <si>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</si>
  <si>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</si>
  <si>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</si>
  <si>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</si>
  <si>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</si>
  <si>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</si>
  <si>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</si>
  <si>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</si>
  <si>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</si>
  <si>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</si>
  <si>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</si>
  <si>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</si>
  <si>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</si>
  <si>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</si>
  <si>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</si>
  <si>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</si>
  <si>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</si>
  <si>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</si>
  <si>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</si>
  <si>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</si>
  <si>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</si>
  <si>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</si>
  <si>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</si>
  <si>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</si>
  <si>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</si>
  <si>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</si>
  <si>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</si>
  <si>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</si>
  <si>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</si>
  <si>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</si>
  <si>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</si>
  <si>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</si>
  <si>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</si>
  <si>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</si>
  <si>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</si>
  <si>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</si>
  <si>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</si>
  <si>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</si>
  <si>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</si>
  <si>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</si>
  <si>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</si>
  <si>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</si>
  <si>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</si>
  <si>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</si>
  <si>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</si>
  <si>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</si>
  <si>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</si>
  <si>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</si>
  <si>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</si>
  <si>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</si>
  <si>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</si>
  <si>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</si>
  <si>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</si>
  <si>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</si>
  <si>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</si>
  <si>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</si>
  <si>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</si>
  <si>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</si>
  <si>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</si>
  <si>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</si>
  <si>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</si>
  <si>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</si>
  <si>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</si>
  <si>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</si>
  <si>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</si>
  <si>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</si>
  <si>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</si>
  <si>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</si>
  <si>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</si>
  <si>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</si>
  <si>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</si>
  <si>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</si>
  <si>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</si>
  <si>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</si>
  <si>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</si>
  <si>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</si>
  <si>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</si>
  <si>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</si>
  <si>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</si>
  <si>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</si>
  <si>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</si>
  <si>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</si>
  <si>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</si>
  <si>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</si>
  <si>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</si>
  <si>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</si>
  <si>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</si>
  <si>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</si>
  <si>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</si>
  <si>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</si>
  <si>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</si>
  <si>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</si>
  <si>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</si>
  <si>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</si>
  <si>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</si>
  <si>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</si>
  <si>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</si>
  <si>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</si>
  <si>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</si>
  <si>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</si>
  <si>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</si>
  <si>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</si>
  <si>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</si>
  <si>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</si>
  <si>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</si>
  <si>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</si>
  <si>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</si>
  <si>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</si>
  <si>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</si>
  <si>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</si>
  <si>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</si>
  <si>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</si>
  <si>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</si>
  <si>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</si>
  <si>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</si>
  <si>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</si>
  <si>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</si>
  <si>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</si>
  <si>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</si>
  <si>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</si>
  <si>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</si>
  <si>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</si>
  <si>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</si>
  <si>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</si>
  <si>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</si>
  <si>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</si>
  <si>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</si>
  <si>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</si>
  <si>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</si>
  <si>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</si>
  <si>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</si>
  <si>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</si>
  <si>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</si>
  <si>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</si>
  <si>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</si>
  <si>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</si>
  <si>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</si>
  <si>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</si>
  <si>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</si>
  <si>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</si>
  <si>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</si>
  <si>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</si>
  <si>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</si>
  <si>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</si>
  <si>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</si>
  <si>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</si>
  <si>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</si>
  <si>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</si>
  <si>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</si>
  <si>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</si>
  <si>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</si>
  <si>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</si>
  <si>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</si>
  <si>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</si>
  <si>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</si>
  <si>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</si>
  <si>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</si>
  <si>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</si>
  <si>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</si>
  <si>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</si>
  <si>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</si>
  <si>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</si>
  <si>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</si>
  <si>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</si>
  <si>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</si>
  <si>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</si>
  <si>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</si>
  <si>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</si>
  <si>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</si>
  <si>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</si>
  <si>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</si>
  <si>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</si>
  <si>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</si>
  <si>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</si>
  <si>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</si>
  <si>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</si>
  <si>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</si>
  <si>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</si>
  <si>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</si>
  <si>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</si>
  <si>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</si>
  <si>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</si>
  <si>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</si>
  <si>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</si>
  <si>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</si>
  <si>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</si>
  <si>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</si>
  <si>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</si>
  <si>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</si>
  <si>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</si>
  <si>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</si>
  <si>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</si>
  <si>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</si>
  <si>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</si>
  <si>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</si>
  <si>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</si>
  <si>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</si>
  <si>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</si>
  <si>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</si>
  <si>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</si>
  <si>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</si>
  <si>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</si>
  <si>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</si>
  <si>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</si>
  <si>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</si>
  <si>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</si>
  <si>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</si>
  <si>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</si>
  <si>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</si>
  <si>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</si>
  <si>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</si>
  <si>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</si>
  <si>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</si>
  <si>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</si>
  <si>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</si>
  <si>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</si>
  <si>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</si>
  <si>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</si>
  <si>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</si>
  <si>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</si>
  <si>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</si>
  <si>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</si>
  <si>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</si>
  <si>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</si>
  <si>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</si>
  <si>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</si>
  <si>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</si>
  <si>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</si>
  <si>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</si>
  <si>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</si>
  <si>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</si>
  <si>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</si>
  <si>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</si>
  <si>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</si>
  <si>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</si>
  <si>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</si>
  <si>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</si>
  <si>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</si>
  <si>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</si>
  <si>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</si>
  <si>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</si>
  <si>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</si>
  <si>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</si>
  <si>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</si>
  <si>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</si>
  <si>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</si>
  <si>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</si>
  <si>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</si>
  <si>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</si>
  <si>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</si>
  <si>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</si>
  <si>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</si>
  <si>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</si>
  <si>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</si>
  <si>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</si>
  <si>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</si>
  <si>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</si>
  <si>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</si>
  <si>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</si>
  <si>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</si>
  <si>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</si>
  <si>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</si>
  <si>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</si>
  <si>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</si>
  <si>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</si>
  <si>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</si>
  <si>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</si>
  <si>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</si>
  <si>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</si>
  <si>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</si>
  <si>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</si>
  <si>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</si>
  <si>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</si>
  <si>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</si>
  <si>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</si>
  <si>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</si>
  <si>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</si>
  <si>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</si>
  <si>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</si>
  <si>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</si>
  <si>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</si>
  <si>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</si>
  <si>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</si>
  <si>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</si>
  <si>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</si>
  <si>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</si>
  <si>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</si>
  <si>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</si>
  <si>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</si>
  <si>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</si>
  <si>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</si>
  <si>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</si>
  <si>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</si>
  <si>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</si>
  <si>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</si>
  <si>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</si>
  <si>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</si>
  <si>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</si>
  <si>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</si>
  <si>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</si>
  <si>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</si>
  <si>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</si>
  <si>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</si>
  <si>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</si>
  <si>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</si>
  <si>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</si>
  <si>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</si>
  <si>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</si>
  <si>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</si>
  <si>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</si>
  <si>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</si>
  <si>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</si>
  <si>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</si>
  <si>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</si>
  <si>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</si>
  <si>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</si>
  <si>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</si>
  <si>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</si>
  <si>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</si>
  <si>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</si>
  <si>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</si>
  <si>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</si>
  <si>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</si>
  <si>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</si>
  <si>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</si>
  <si>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</si>
  <si>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</si>
  <si>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</si>
  <si>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</si>
  <si>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</si>
  <si>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</si>
  <si>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</si>
  <si>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</si>
  <si>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</si>
  <si>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</si>
  <si>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</si>
  <si>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</si>
  <si>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</si>
  <si>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</si>
  <si>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</si>
  <si>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</si>
  <si>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</si>
  <si>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</si>
  <si>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</si>
  <si>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</si>
  <si>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</si>
  <si>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</si>
  <si>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</si>
  <si>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</si>
  <si>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</si>
  <si>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</si>
  <si>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</si>
  <si>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</si>
  <si>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</si>
  <si>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</si>
  <si>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</si>
  <si>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</si>
  <si>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</si>
  <si>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</si>
  <si>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</si>
  <si>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</si>
  <si>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</si>
  <si>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</si>
  <si>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</si>
  <si>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</si>
  <si>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</si>
  <si>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</si>
  <si>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</si>
  <si>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</si>
  <si>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</si>
  <si>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</si>
  <si>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</si>
  <si>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</si>
  <si>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</si>
  <si>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</si>
  <si>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</si>
  <si>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</si>
  <si>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</si>
  <si>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</si>
  <si>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</si>
  <si>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</si>
  <si>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</si>
  <si>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</si>
  <si>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</si>
  <si>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</si>
  <si>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</si>
  <si>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</si>
  <si>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</si>
  <si>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</si>
  <si>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</si>
  <si>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</si>
  <si>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</si>
  <si>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</si>
  <si>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</si>
  <si>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</si>
  <si>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</si>
  <si>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</si>
  <si>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</si>
  <si>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</si>
  <si>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</si>
  <si>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</si>
  <si>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</si>
  <si>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</si>
  <si>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</si>
  <si>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</si>
  <si>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</si>
  <si>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</si>
  <si>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</si>
  <si>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</si>
  <si>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</si>
  <si>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</si>
  <si>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</si>
  <si>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</si>
  <si>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</si>
  <si>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</si>
  <si>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</si>
  <si>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</si>
  <si>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</si>
  <si>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</si>
  <si>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</si>
  <si>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</si>
  <si>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</si>
  <si>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</si>
  <si>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</si>
  <si>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</si>
  <si>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</si>
  <si>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</si>
  <si>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</si>
  <si>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</si>
  <si>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</si>
  <si>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</si>
  <si>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</si>
  <si>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</si>
  <si>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</si>
  <si>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</si>
  <si>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</si>
  <si>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</si>
  <si>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</si>
  <si>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</si>
  <si>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</si>
  <si>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</si>
  <si>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</si>
  <si>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</si>
  <si>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</si>
  <si>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</si>
  <si>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</si>
  <si>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</si>
  <si>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</si>
  <si>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</si>
  <si>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</si>
  <si>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</si>
  <si>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</si>
  <si>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</si>
  <si>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</si>
  <si>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</si>
  <si>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</si>
  <si>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</si>
  <si>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</si>
  <si>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</si>
  <si>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</si>
  <si>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</si>
  <si>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</si>
  <si>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</si>
  <si>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</si>
  <si>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</si>
  <si>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</si>
  <si>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</si>
  <si>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</si>
  <si>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</si>
  <si>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</si>
  <si>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</si>
  <si>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</si>
  <si>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</si>
  <si>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</si>
  <si>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</si>
  <si>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</si>
  <si>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</si>
  <si>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</si>
  <si>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</si>
  <si>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</si>
  <si>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</si>
  <si>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</si>
  <si>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</si>
  <si>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</si>
  <si>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</si>
  <si>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</si>
  <si>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</si>
  <si>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</si>
  <si>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</si>
  <si>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</si>
  <si>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</si>
  <si>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</si>
  <si>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</si>
  <si>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</si>
  <si>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</si>
  <si>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</si>
  <si>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</si>
  <si>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</si>
  <si>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</si>
  <si>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</si>
  <si>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</si>
  <si>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</si>
  <si>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</si>
  <si>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</si>
  <si>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</si>
  <si>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</si>
  <si>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</si>
  <si>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</si>
  <si>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</si>
  <si>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</si>
  <si>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</si>
  <si>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</si>
  <si>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</si>
  <si>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</si>
  <si>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</si>
  <si>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</si>
  <si>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</si>
  <si>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</si>
  <si>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</si>
  <si>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</si>
  <si>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</si>
  <si>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</si>
  <si>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</si>
  <si>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</si>
  <si>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</si>
  <si>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</si>
  <si>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</si>
  <si>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</si>
  <si>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</si>
  <si>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</si>
  <si>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</si>
  <si>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</si>
  <si>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</si>
  <si>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</si>
  <si>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</si>
  <si>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</si>
  <si>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</si>
  <si>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</si>
  <si>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</si>
  <si>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</si>
  <si>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</si>
  <si>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</si>
  <si>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</si>
  <si>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</si>
  <si>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</si>
  <si>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</si>
  <si>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</si>
  <si>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</si>
  <si>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</si>
  <si>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</si>
  <si>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</si>
  <si>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</si>
  <si>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</si>
  <si>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</si>
  <si>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</si>
  <si>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</si>
  <si>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</si>
  <si>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</si>
  <si>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</si>
  <si>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</si>
  <si>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</si>
  <si>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</si>
  <si>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</si>
  <si>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</si>
  <si>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</si>
  <si>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</si>
  <si>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</si>
  <si>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</si>
  <si>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</si>
  <si>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</si>
  <si>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</si>
  <si>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</si>
  <si>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</si>
  <si>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</si>
  <si>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</si>
  <si>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</si>
  <si>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</si>
  <si>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</si>
  <si>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</si>
  <si>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</si>
  <si>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</si>
  <si>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</si>
  <si>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</si>
  <si>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</si>
  <si>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</si>
  <si>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</si>
  <si>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</si>
  <si>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</si>
  <si>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</si>
  <si>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</si>
  <si>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</si>
  <si>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</si>
  <si>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</si>
  <si>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</si>
  <si>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</si>
  <si>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</si>
  <si>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</si>
  <si>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</si>
  <si>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</si>
  <si>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</si>
  <si>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</si>
  <si>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</si>
  <si>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</si>
  <si>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</si>
  <si>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</si>
  <si>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</si>
  <si>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</si>
  <si>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</si>
  <si>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</si>
  <si>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</si>
  <si>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</si>
  <si>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</si>
  <si>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</si>
  <si>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</si>
  <si>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</si>
  <si>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</si>
  <si>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</si>
  <si>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</si>
  <si>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</si>
  <si>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</si>
  <si>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</si>
  <si>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</si>
  <si>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</si>
  <si>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</si>
  <si>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</si>
  <si>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</si>
  <si>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</si>
  <si>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</si>
  <si>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</si>
  <si>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</si>
  <si>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</si>
  <si>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</si>
  <si>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</si>
  <si>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</si>
  <si>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</si>
  <si>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</si>
  <si>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</si>
  <si>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</si>
  <si>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</si>
  <si>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</si>
  <si>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</si>
  <si>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</si>
  <si>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</si>
  <si>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</si>
  <si>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</si>
  <si>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</si>
  <si>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</si>
  <si>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</si>
  <si>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</si>
  <si>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</si>
  <si>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</si>
  <si>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</si>
  <si>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</si>
  <si>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</si>
  <si>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</si>
  <si>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</si>
  <si>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</si>
  <si>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</si>
  <si>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</si>
  <si>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</si>
  <si>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</si>
  <si>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</si>
  <si>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</si>
  <si>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</si>
  <si>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</si>
  <si>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</si>
  <si>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</si>
  <si>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</si>
  <si>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</si>
  <si>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</si>
  <si>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</si>
  <si>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</si>
  <si>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</si>
  <si>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</si>
  <si>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</si>
  <si>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</si>
  <si>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</si>
  <si>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</si>
  <si>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</si>
  <si>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</si>
  <si>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</si>
  <si>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</si>
  <si>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</si>
  <si>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</si>
  <si>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</si>
  <si>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</si>
  <si>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</si>
  <si>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</si>
  <si>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</si>
  <si>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</si>
  <si>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</si>
  <si>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</si>
  <si>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</si>
  <si>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</si>
  <si>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</si>
  <si>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</si>
  <si>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</si>
  <si>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</si>
  <si>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</si>
  <si>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</si>
  <si>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</si>
  <si>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</si>
  <si>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</si>
  <si>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</si>
  <si>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</si>
  <si>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</si>
  <si>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</si>
  <si>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</si>
  <si>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</si>
  <si>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</si>
  <si>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</si>
  <si>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</si>
  <si>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</si>
  <si>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</si>
  <si>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</si>
  <si>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</si>
  <si>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</si>
  <si>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</si>
  <si>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</si>
  <si>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</si>
  <si>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</si>
  <si>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</si>
  <si>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</si>
  <si>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</si>
  <si>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</si>
  <si>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</si>
  <si>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</si>
  <si>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</si>
  <si>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</si>
  <si>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</si>
  <si>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</si>
  <si>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</si>
  <si>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</si>
  <si>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</si>
  <si>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</si>
  <si>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</si>
  <si>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</si>
  <si>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</si>
  <si>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</si>
  <si>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</si>
  <si>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</si>
  <si>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</si>
  <si>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</si>
  <si>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</si>
  <si>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</si>
  <si>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</si>
  <si>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</si>
  <si>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</si>
  <si>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</si>
  <si>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</si>
  <si>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</si>
  <si>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</si>
  <si>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</si>
  <si>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</si>
  <si>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</si>
  <si>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</si>
  <si>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</si>
  <si>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</si>
  <si>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</si>
  <si>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</si>
  <si>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</si>
  <si>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</si>
  <si>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</si>
  <si>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</si>
  <si>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</si>
  <si>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</si>
  <si>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</si>
  <si>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</si>
  <si>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</si>
  <si>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</si>
  <si>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</si>
  <si>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</si>
  <si>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</si>
  <si>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</si>
  <si>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</si>
  <si>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</si>
  <si>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</si>
  <si>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</si>
  <si>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</si>
  <si>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</si>
  <si>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</si>
  <si>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</si>
  <si>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</si>
  <si>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</si>
  <si>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</si>
  <si>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</si>
  <si>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</si>
  <si>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</si>
  <si>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</si>
  <si>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</si>
  <si>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</si>
  <si>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</si>
  <si>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</si>
  <si>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</si>
  <si>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</si>
  <si>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</si>
  <si>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</si>
  <si>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</si>
  <si>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</si>
  <si>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</si>
  <si>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</si>
  <si>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</si>
  <si>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</si>
  <si>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</si>
  <si>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</si>
  <si>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</si>
  <si>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</si>
  <si>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</si>
  <si>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</si>
  <si>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</si>
  <si>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</si>
  <si>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</si>
  <si>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</si>
  <si>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</si>
  <si>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</si>
  <si>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</si>
  <si>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</si>
  <si>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</si>
  <si>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</si>
  <si>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</si>
  <si>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</si>
  <si>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</si>
  <si>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</si>
  <si>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</si>
  <si>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</si>
  <si>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</si>
  <si>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</si>
  <si>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</si>
  <si>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</si>
  <si>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</si>
  <si>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</si>
  <si>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</si>
  <si>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</si>
  <si>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</si>
  <si>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</si>
  <si>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</si>
  <si>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</si>
  <si>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</si>
  <si>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</si>
  <si>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</si>
  <si>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</si>
  <si>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</si>
  <si>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</si>
  <si>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</si>
  <si>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</si>
  <si>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</si>
  <si>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</si>
  <si>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</si>
  <si>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</si>
  <si>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</si>
  <si>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</si>
  <si>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</si>
  <si>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</si>
  <si>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</si>
  <si>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</si>
  <si>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</si>
  <si>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</si>
  <si>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</si>
  <si>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</si>
  <si>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</si>
  <si>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</si>
  <si>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</si>
  <si>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</si>
  <si>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</si>
  <si>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</si>
  <si>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</si>
  <si>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</si>
  <si>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</si>
  <si>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</si>
  <si>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</si>
  <si>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</si>
  <si>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</si>
  <si>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</si>
  <si>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</si>
  <si>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</si>
  <si>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</si>
  <si>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</si>
  <si>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</si>
  <si>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</si>
  <si>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</si>
  <si>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</si>
  <si>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</si>
  <si>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</si>
  <si>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</si>
  <si>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</si>
  <si>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</si>
  <si>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</si>
  <si>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</si>
  <si>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</si>
  <si>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</si>
  <si>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</si>
  <si>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</si>
  <si>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</si>
  <si>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</si>
  <si>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</si>
  <si>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</si>
  <si>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</si>
  <si>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</si>
  <si>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</si>
  <si>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</si>
  <si>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</si>
  <si>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</si>
  <si>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</si>
  <si>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</si>
  <si>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</si>
  <si>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</si>
  <si>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</si>
  <si>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</si>
  <si>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</si>
  <si>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</si>
  <si>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</si>
  <si>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</si>
  <si>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</si>
  <si>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</si>
  <si>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</si>
  <si>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</si>
  <si>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</si>
  <si>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</si>
  <si>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</si>
  <si>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</si>
  <si>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</si>
  <si>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</si>
  <si>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</si>
  <si>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</si>
  <si>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</si>
  <si>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</si>
  <si>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</si>
  <si>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</si>
  <si>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</si>
  <si>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</si>
  <si>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</si>
  <si>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</si>
  <si>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</si>
  <si>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</si>
  <si>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</si>
  <si>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</si>
  <si>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</si>
  <si>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</si>
  <si>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</si>
  <si>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</si>
  <si>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</si>
  <si>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</si>
  <si>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</si>
  <si>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</si>
  <si>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</si>
  <si>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</si>
  <si>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</si>
  <si>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</si>
  <si>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</si>
  <si>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</si>
  <si>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</si>
  <si>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</si>
  <si>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</si>
  <si>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</si>
  <si>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</si>
  <si>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</si>
  <si>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</si>
  <si>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</si>
  <si>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</si>
  <si>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</si>
  <si>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</si>
  <si>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</si>
  <si>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</si>
  <si>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</si>
  <si>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</si>
  <si>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</si>
  <si>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</si>
  <si>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</si>
  <si>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</si>
  <si>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</si>
  <si>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</si>
  <si>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</si>
  <si>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</si>
  <si>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</si>
  <si>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</si>
  <si>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</si>
  <si>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</si>
  <si>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</si>
  <si>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</si>
  <si>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</si>
  <si>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</si>
  <si>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</si>
  <si>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</si>
  <si>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</si>
  <si>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</si>
  <si>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</si>
  <si>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</si>
  <si>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</si>
  <si>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</si>
  <si>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</si>
  <si>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</si>
  <si>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</si>
  <si>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</si>
  <si>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</si>
  <si>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</si>
  <si>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</si>
  <si>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</si>
  <si>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</si>
  <si>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</si>
  <si>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</si>
  <si>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</si>
  <si>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</si>
  <si>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</si>
  <si>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</si>
  <si>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</si>
  <si>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</si>
  <si>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</si>
  <si>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</si>
  <si>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</si>
  <si>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</si>
  <si>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</si>
  <si>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</si>
  <si>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</si>
  <si>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</si>
  <si>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</si>
  <si>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</si>
  <si>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</si>
  <si>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</si>
  <si>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</si>
  <si>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</si>
  <si>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</si>
  <si>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</si>
  <si>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</si>
  <si>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</si>
  <si>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</si>
  <si>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</si>
  <si>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</si>
  <si>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</si>
  <si>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</si>
  <si>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</si>
  <si>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</si>
  <si>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</si>
  <si>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</si>
  <si>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</si>
  <si>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</si>
  <si>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</si>
  <si>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</si>
  <si>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</si>
  <si>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</si>
  <si>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</si>
  <si>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</si>
  <si>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</si>
  <si>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</si>
  <si>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</si>
  <si>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</si>
  <si>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</si>
  <si>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</si>
  <si>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</si>
  <si>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</si>
  <si>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</si>
  <si>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</si>
  <si>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</si>
  <si>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</si>
  <si>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</si>
  <si>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</si>
  <si>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</si>
  <si>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</si>
  <si>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</si>
  <si>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</si>
  <si>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</si>
  <si>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</si>
  <si>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</si>
  <si>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</si>
  <si>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</si>
  <si>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</si>
  <si>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</si>
  <si>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</si>
  <si>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</si>
  <si>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</si>
  <si>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</si>
  <si>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</si>
  <si>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</si>
  <si>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</si>
  <si>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</si>
  <si>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</si>
  <si>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</si>
  <si>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</si>
  <si>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</si>
  <si>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</si>
  <si>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</si>
  <si>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</si>
  <si>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</si>
  <si>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</si>
  <si>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</si>
  <si>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</si>
  <si>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</si>
  <si>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</si>
  <si>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</si>
  <si>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</si>
  <si>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</si>
  <si>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</si>
  <si>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</si>
  <si>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</si>
  <si>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</si>
  <si>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</si>
  <si>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</si>
  <si>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</si>
  <si>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</si>
  <si>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</si>
  <si>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</si>
  <si>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</si>
  <si>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</si>
  <si>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</si>
  <si>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</si>
  <si>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</si>
  <si>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</si>
  <si>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</si>
  <si>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</si>
  <si>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</si>
  <si>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</si>
  <si>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</si>
  <si>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</si>
  <si>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</si>
  <si>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</si>
  <si>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</si>
  <si>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</si>
  <si>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</si>
  <si>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</si>
  <si>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</si>
  <si>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</si>
  <si>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</si>
  <si>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</si>
  <si>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</si>
  <si>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</si>
  <si>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</si>
  <si>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</si>
  <si>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</si>
  <si>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</si>
  <si>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</si>
  <si>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</si>
  <si>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</si>
  <si>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</si>
  <si>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</si>
  <si>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</si>
  <si>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</si>
  <si>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</si>
  <si>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</si>
  <si>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</si>
  <si>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</si>
  <si>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</si>
  <si>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</si>
  <si>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</si>
  <si>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</si>
  <si>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</si>
  <si>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</si>
  <si>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</si>
  <si>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</si>
  <si>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</si>
  <si>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</si>
  <si>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</si>
  <si>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</si>
  <si>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</si>
  <si>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</si>
  <si>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</si>
  <si>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</si>
  <si>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</si>
  <si>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</si>
  <si>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</si>
  <si>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</si>
  <si>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</si>
  <si>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</si>
  <si>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</si>
  <si>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</si>
  <si>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</si>
  <si>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</si>
  <si>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</si>
  <si>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</si>
  <si>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</si>
  <si>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</si>
  <si>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</si>
  <si>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</si>
  <si>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</si>
  <si>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</si>
  <si>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</si>
  <si>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</si>
  <si>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</si>
  <si>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</si>
  <si>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</si>
  <si>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</si>
  <si>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</si>
  <si>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</si>
  <si>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</si>
  <si>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</si>
  <si>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</si>
  <si>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</si>
  <si>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</si>
  <si>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</si>
  <si>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</si>
  <si>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</si>
  <si>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</si>
  <si>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</si>
  <si>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</si>
  <si>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</si>
  <si>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</si>
  <si>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</si>
  <si>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</si>
  <si>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</si>
  <si>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</si>
  <si>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</si>
  <si>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</si>
  <si>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</si>
  <si>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</si>
  <si>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</si>
  <si>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</si>
  <si>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</si>
  <si>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</si>
  <si>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</si>
  <si>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</si>
  <si>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</si>
  <si>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</si>
  <si>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</si>
  <si>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</si>
  <si>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</si>
  <si>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</si>
  <si>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</si>
  <si>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</si>
  <si>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</si>
  <si>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</si>
  <si>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</si>
  <si>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</si>
  <si>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</si>
  <si>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</si>
  <si>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</si>
  <si>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</si>
  <si>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</si>
  <si>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</si>
  <si>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</si>
  <si>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</si>
  <si>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</si>
  <si>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</si>
  <si>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</si>
  <si>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</si>
  <si>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</si>
  <si>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</si>
  <si>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</si>
  <si>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</si>
  <si>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</si>
  <si>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</si>
  <si>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</si>
  <si>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</si>
  <si>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</si>
  <si>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</si>
  <si>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</si>
  <si>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</si>
  <si>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</si>
  <si>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</si>
  <si>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</si>
  <si>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</si>
  <si>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</si>
  <si>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</si>
  <si>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</si>
  <si>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</si>
  <si>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</si>
  <si>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</si>
  <si>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</si>
  <si>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</si>
  <si>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</si>
  <si>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</si>
  <si>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</si>
  <si>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</si>
  <si>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</si>
  <si>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</si>
  <si>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</si>
  <si>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</si>
  <si>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</si>
  <si>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</si>
  <si>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</si>
  <si>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</si>
  <si>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</si>
  <si>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</si>
  <si>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</si>
  <si>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</si>
  <si>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</si>
  <si>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</si>
  <si>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</si>
  <si>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</si>
  <si>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</si>
  <si>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</si>
  <si>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</si>
  <si>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</si>
  <si>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</si>
  <si>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</si>
  <si>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</si>
  <si>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</si>
  <si>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</si>
  <si>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</si>
  <si>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</si>
  <si>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</si>
  <si>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</si>
  <si>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</si>
  <si>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</si>
  <si>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</si>
  <si>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</si>
  <si>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</si>
  <si>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</si>
  <si>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</si>
  <si>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</si>
  <si>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</si>
  <si>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</si>
  <si>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</si>
  <si>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</si>
  <si>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</si>
  <si>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</si>
  <si>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</si>
  <si>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</si>
  <si>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</si>
  <si>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</si>
  <si>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</si>
  <si>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</si>
  <si>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</si>
  <si>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</si>
  <si>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</si>
  <si>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</si>
  <si>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</si>
  <si>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</si>
  <si>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</si>
  <si>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</si>
  <si>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</si>
  <si>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</si>
  <si>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</si>
  <si>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</si>
  <si>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</si>
  <si>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</si>
  <si>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</si>
  <si>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</si>
  <si>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</si>
  <si>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</si>
  <si>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</si>
  <si>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</si>
  <si>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</si>
  <si>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</si>
  <si>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</si>
  <si>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</si>
  <si>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</si>
  <si>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</si>
  <si>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</si>
  <si>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</si>
  <si>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</si>
  <si>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</si>
  <si>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</si>
  <si>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</si>
  <si>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</si>
  <si>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</si>
  <si>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</si>
  <si>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</si>
  <si>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</si>
  <si>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</si>
  <si>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</si>
  <si>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</si>
  <si>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</si>
  <si>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</si>
  <si>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</si>
  <si>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</si>
  <si>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</si>
  <si>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</si>
  <si>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</si>
  <si>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</si>
  <si>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</si>
  <si>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</si>
  <si>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</si>
  <si>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</si>
  <si>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</si>
  <si>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</si>
  <si>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</si>
  <si>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</si>
  <si>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</si>
  <si>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</si>
  <si>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</si>
  <si>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</si>
  <si>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</si>
  <si>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</si>
  <si>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</si>
  <si>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</si>
  <si>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</si>
  <si>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</si>
  <si>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</si>
  <si>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</si>
  <si>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</si>
  <si>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</si>
  <si>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</si>
  <si>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</si>
  <si>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</si>
  <si>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</si>
  <si>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</si>
  <si>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</si>
  <si>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</si>
  <si>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</si>
  <si>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</si>
  <si>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</si>
  <si>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</si>
  <si>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</si>
  <si>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</si>
  <si>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</si>
  <si>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</si>
  <si>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</si>
  <si>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</si>
  <si>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</si>
  <si>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</si>
  <si>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</si>
  <si>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</si>
  <si>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</si>
  <si>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</si>
  <si>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</si>
  <si>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</si>
  <si>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</si>
  <si>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</si>
  <si>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</si>
  <si>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</si>
  <si>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</si>
  <si>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</si>
  <si>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</si>
  <si>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</si>
  <si>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</si>
  <si>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</si>
  <si>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</si>
  <si>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</si>
  <si>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</si>
  <si>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</si>
  <si>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</si>
  <si>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</si>
  <si>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</si>
  <si>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</si>
  <si>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</si>
  <si>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</si>
  <si>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</si>
  <si>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</si>
  <si>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</si>
  <si>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</si>
  <si>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</si>
  <si>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</si>
  <si>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</si>
  <si>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</si>
  <si>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</si>
  <si>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</si>
  <si>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</si>
  <si>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</si>
  <si>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</si>
  <si>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</si>
  <si>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</si>
  <si>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</si>
  <si>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</si>
  <si>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</si>
  <si>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</si>
  <si>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</si>
  <si>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</si>
  <si>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</si>
  <si>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</si>
  <si>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</si>
  <si>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</si>
  <si>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</si>
  <si>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</si>
  <si>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</si>
  <si>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</si>
  <si>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</si>
  <si>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</si>
  <si>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</si>
  <si>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</si>
  <si>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</si>
  <si>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</si>
  <si>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</si>
  <si>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</si>
  <si>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</si>
  <si>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</si>
  <si>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</si>
  <si>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</si>
  <si>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</si>
  <si>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</si>
  <si>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</si>
  <si>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</si>
  <si>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</si>
  <si>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</si>
  <si>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</si>
  <si>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</si>
  <si>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</si>
  <si>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</si>
  <si>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</si>
  <si>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</si>
  <si>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</si>
  <si>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</si>
  <si>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</si>
  <si>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</si>
  <si>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</si>
  <si>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</si>
  <si>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</si>
  <si>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</si>
  <si>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</si>
  <si>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</si>
  <si>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</si>
  <si>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</si>
  <si>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</si>
  <si>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</si>
  <si>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</si>
  <si>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</si>
  <si>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</si>
  <si>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</si>
  <si>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</si>
  <si>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</si>
  <si>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</si>
  <si>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</si>
  <si>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</si>
  <si>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</si>
  <si>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</si>
  <si>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</si>
  <si>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</si>
  <si>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</si>
  <si>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</si>
  <si>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</si>
  <si>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</si>
  <si>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</si>
  <si>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</si>
  <si>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</si>
  <si>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</si>
  <si>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</si>
  <si>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</si>
  <si>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</si>
  <si>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</si>
  <si>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</si>
  <si>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</si>
  <si>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</si>
  <si>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</si>
  <si>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</si>
  <si>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</si>
  <si>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</si>
  <si>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</si>
  <si>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</si>
  <si>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</si>
  <si>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</si>
  <si>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</si>
  <si>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</si>
  <si>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</si>
  <si>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</si>
  <si>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</si>
  <si>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</si>
  <si>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</si>
  <si>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</si>
  <si>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</si>
  <si>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</si>
  <si>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</si>
  <si>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</si>
  <si>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</si>
  <si>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</si>
  <si>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</si>
  <si>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</si>
  <si>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</si>
  <si>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</si>
  <si>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</si>
  <si>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</si>
  <si>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</si>
  <si>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</si>
  <si>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</si>
  <si>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</si>
  <si>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</si>
  <si>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</si>
  <si>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</si>
  <si>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</si>
  <si>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</si>
  <si>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</si>
  <si>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</si>
  <si>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</si>
  <si>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</si>
  <si>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</si>
  <si>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</si>
  <si>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</si>
  <si>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</si>
  <si>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</si>
  <si>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</si>
  <si>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</si>
  <si>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</si>
  <si>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</si>
  <si>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</si>
  <si>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</si>
  <si>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</si>
  <si>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</si>
  <si>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</si>
  <si>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</si>
  <si>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</si>
  <si>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</si>
  <si>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</si>
  <si>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</si>
  <si>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</si>
  <si>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</si>
  <si>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</si>
  <si>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</si>
  <si>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</si>
  <si>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</si>
  <si>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</si>
  <si>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</si>
  <si>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</si>
  <si>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</si>
  <si>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</si>
  <si>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</si>
  <si>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</si>
  <si>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</si>
  <si>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</si>
  <si>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</si>
  <si>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</si>
  <si>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</si>
  <si>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</si>
  <si>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</si>
  <si>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</si>
  <si>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</si>
  <si>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</si>
  <si>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</si>
  <si>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</si>
  <si>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</si>
  <si>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</si>
  <si>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</si>
  <si>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</si>
  <si>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</si>
  <si>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</si>
  <si>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</si>
  <si>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</si>
  <si>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</si>
  <si>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</si>
  <si>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</si>
  <si>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</si>
  <si>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</si>
  <si>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</si>
  <si>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</si>
  <si>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</si>
  <si>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</si>
  <si>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</si>
  <si>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</si>
  <si>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</si>
  <si>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</si>
  <si>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</si>
  <si>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</si>
  <si>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</si>
  <si>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</si>
  <si>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</si>
  <si>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</si>
  <si>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</si>
  <si>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</si>
  <si>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</si>
  <si>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</si>
  <si>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</si>
  <si>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</si>
  <si>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</si>
  <si>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</si>
  <si>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</si>
  <si>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</si>
  <si>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</si>
  <si>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</si>
  <si>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</si>
  <si>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</si>
  <si>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</si>
  <si>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</si>
  <si>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</si>
  <si>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</si>
  <si>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</si>
  <si>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</si>
  <si>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</si>
  <si>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</si>
  <si>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</si>
  <si>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</si>
  <si>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</si>
  <si>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</si>
  <si>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</si>
  <si>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</si>
  <si>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</si>
  <si>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</si>
  <si>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</si>
  <si>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</si>
  <si>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</si>
  <si>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</si>
  <si>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</si>
  <si>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</si>
  <si>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</si>
  <si>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</si>
  <si>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</si>
  <si>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</si>
  <si>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</si>
  <si>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</si>
  <si>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</si>
  <si>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</si>
  <si>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</si>
  <si>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</si>
  <si>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</si>
  <si>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</si>
  <si>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</si>
  <si>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</si>
  <si>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</si>
  <si>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</si>
  <si>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</si>
  <si>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</si>
  <si>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</si>
  <si>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</si>
  <si>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</si>
  <si>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</si>
  <si>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</si>
  <si>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</si>
  <si>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</si>
  <si>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</si>
  <si>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</si>
  <si>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</si>
  <si>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</si>
  <si>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</si>
  <si>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</si>
  <si>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</si>
  <si>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</si>
  <si>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</si>
  <si>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</si>
  <si>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</si>
  <si>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</si>
  <si>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</si>
  <si>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</si>
  <si>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</si>
  <si>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</si>
  <si>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</si>
  <si>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</si>
  <si>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</si>
  <si>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</si>
  <si>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</si>
  <si>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</si>
  <si>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</si>
  <si>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</si>
  <si>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</si>
  <si>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</si>
  <si>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</si>
  <si>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</si>
  <si>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</si>
  <si>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</si>
  <si>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</si>
  <si>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</si>
  <si>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</si>
  <si>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</si>
  <si>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</si>
  <si>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</si>
  <si>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</si>
  <si>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</si>
  <si>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</si>
  <si>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</si>
  <si>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</si>
  <si>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</si>
  <si>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</si>
  <si>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</si>
  <si>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</si>
  <si>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</si>
  <si>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</si>
  <si>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</si>
  <si>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</si>
  <si>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</si>
  <si>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</si>
  <si>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</si>
  <si>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</si>
  <si>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</si>
  <si>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</si>
  <si>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</si>
  <si>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</si>
  <si>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</si>
  <si>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</si>
  <si>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</si>
  <si>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</si>
  <si>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</si>
  <si>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</si>
  <si>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</si>
  <si>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</si>
  <si>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</si>
  <si>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</si>
  <si>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</si>
  <si>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</si>
  <si>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</si>
  <si>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</si>
  <si>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</si>
  <si>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</si>
  <si>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</si>
  <si>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</si>
  <si>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</si>
  <si>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</si>
  <si>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</si>
  <si>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</si>
  <si>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</si>
  <si>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</si>
  <si>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</si>
  <si>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</si>
  <si>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</si>
  <si>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</si>
  <si>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</si>
  <si>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</si>
  <si>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</si>
  <si>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</si>
  <si>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</si>
  <si>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</si>
  <si>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</si>
  <si>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</si>
  <si>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</si>
  <si>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</si>
  <si>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</si>
  <si>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</si>
  <si>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</si>
  <si>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</si>
  <si>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</si>
  <si>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</si>
  <si>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</si>
  <si>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</si>
  <si>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</si>
  <si>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</si>
  <si>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</si>
  <si>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</si>
  <si>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</si>
  <si>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</si>
  <si>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</si>
  <si>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</si>
  <si>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</si>
  <si>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</si>
  <si>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</si>
  <si>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</si>
  <si>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</si>
  <si>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</si>
  <si>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</si>
  <si>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</si>
  <si>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</si>
  <si>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</si>
  <si>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</si>
  <si>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</si>
  <si>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</si>
  <si>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</si>
  <si>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</si>
  <si>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</si>
  <si>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</si>
  <si>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</si>
  <si>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</si>
  <si>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</si>
  <si>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</si>
  <si>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</si>
  <si>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</si>
  <si>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</si>
  <si>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</si>
  <si>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</si>
  <si>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</si>
  <si>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</si>
  <si>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</si>
  <si>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</si>
  <si>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</si>
  <si>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</si>
  <si>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</si>
  <si>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</si>
  <si>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</si>
  <si>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</si>
  <si>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</si>
  <si>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</si>
  <si>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</si>
  <si>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</si>
  <si>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</si>
  <si>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</si>
  <si>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</si>
  <si>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</si>
  <si>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</si>
  <si>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</si>
  <si>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</si>
  <si>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</si>
  <si>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</si>
  <si>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</si>
  <si>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</si>
  <si>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</si>
  <si>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</si>
  <si>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</si>
  <si>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</si>
  <si>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</si>
  <si>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</si>
  <si>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</si>
  <si>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</si>
  <si>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</si>
  <si>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</si>
  <si>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</si>
  <si>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</si>
  <si>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</si>
  <si>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</si>
  <si>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</si>
  <si>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</si>
  <si>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</si>
  <si>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</si>
  <si>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</si>
  <si>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</si>
  <si>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</si>
  <si>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</si>
  <si>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</si>
  <si>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</si>
  <si>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</si>
  <si>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</si>
  <si>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</si>
  <si>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</si>
  <si>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</si>
  <si>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</si>
  <si>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</si>
  <si>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</si>
  <si>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</si>
  <si>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</si>
  <si>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</si>
  <si>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</si>
  <si>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</si>
  <si>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</si>
  <si>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</si>
  <si>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</si>
  <si>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</si>
  <si>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</si>
  <si>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</si>
  <si>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</si>
  <si>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</si>
  <si>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</si>
  <si>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</si>
  <si>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</si>
  <si>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</si>
  <si>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</si>
  <si>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</si>
  <si>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</si>
  <si>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</si>
  <si>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</si>
  <si>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</si>
  <si>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</si>
  <si>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</si>
  <si>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</si>
  <si>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</si>
  <si>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</si>
  <si>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</si>
  <si>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</si>
  <si>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</si>
  <si>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</si>
  <si>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</si>
  <si>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</si>
  <si>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</si>
  <si>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</si>
  <si>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</si>
  <si>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</si>
  <si>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</si>
  <si>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</si>
  <si>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</si>
  <si>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</si>
  <si>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</si>
  <si>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</si>
  <si>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</si>
  <si>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</si>
  <si>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</si>
  <si>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</si>
  <si>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</si>
  <si>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</si>
  <si>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</si>
  <si>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</si>
  <si>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</si>
  <si>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</si>
  <si>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</si>
  <si>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</si>
  <si>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</si>
  <si>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</si>
  <si>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</si>
  <si>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</si>
  <si>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</si>
  <si>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</si>
  <si>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</si>
  <si>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</si>
  <si>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</si>
  <si>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</si>
  <si>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</si>
  <si>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</si>
  <si>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</si>
  <si>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</si>
  <si>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</si>
  <si>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</si>
  <si>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</si>
  <si>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</si>
  <si>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</si>
  <si>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</si>
  <si>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</si>
  <si>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</si>
  <si>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</si>
  <si>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</si>
  <si>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</si>
  <si>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</si>
  <si>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</si>
  <si>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</si>
  <si>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</si>
  <si>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</si>
  <si>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</si>
  <si>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</si>
  <si>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</si>
  <si>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</si>
  <si>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</si>
  <si>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</si>
  <si>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</si>
  <si>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</si>
  <si>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</si>
  <si>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</si>
  <si>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</si>
  <si>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</si>
  <si>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</si>
  <si>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</si>
  <si>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</si>
  <si>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</si>
  <si>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</si>
  <si>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</si>
  <si>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</si>
  <si>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</si>
  <si>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</si>
  <si>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</si>
  <si>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</si>
  <si>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</si>
  <si>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</si>
  <si>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</si>
  <si>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</si>
  <si>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</si>
  <si>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</si>
  <si>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</si>
  <si>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</si>
  <si>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</si>
  <si>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</si>
  <si>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</si>
  <si>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</si>
  <si>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</si>
  <si>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</si>
  <si>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</si>
  <si>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</si>
  <si>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</si>
  <si>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</si>
  <si>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</si>
  <si>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</si>
  <si>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</si>
  <si>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</si>
  <si>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</si>
  <si>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</si>
  <si>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</si>
  <si>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</si>
  <si>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</si>
  <si>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</si>
  <si>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</si>
  <si>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</si>
  <si>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</si>
  <si>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</si>
  <si>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</si>
  <si>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</si>
  <si>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</si>
  <si>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</si>
  <si>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</si>
  <si>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</si>
  <si>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</si>
  <si>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</si>
  <si>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</si>
  <si>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</si>
  <si>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</si>
  <si>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</si>
  <si>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</si>
  <si>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</si>
  <si>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</si>
  <si>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</si>
  <si>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</si>
  <si>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</si>
  <si>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</si>
  <si>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</si>
  <si>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</si>
  <si>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</si>
  <si>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</si>
  <si>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</si>
  <si>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</si>
  <si>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</si>
  <si>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</si>
  <si>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</si>
  <si>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</si>
  <si>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</si>
  <si>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</si>
  <si>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</si>
  <si>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</si>
  <si>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</si>
  <si>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</si>
  <si>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</si>
  <si>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</si>
  <si>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</si>
  <si>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</si>
  <si>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</si>
  <si>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</si>
  <si>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</si>
  <si>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</si>
  <si>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</si>
  <si>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</si>
  <si>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</si>
  <si>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</si>
  <si>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</si>
  <si>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</si>
  <si>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</si>
  <si>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</si>
  <si>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</si>
  <si>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</si>
  <si>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</si>
  <si>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</si>
  <si>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</si>
  <si>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</si>
  <si>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</si>
  <si>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</si>
  <si>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</si>
  <si>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</si>
  <si>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</si>
  <si>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</si>
  <si>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</si>
  <si>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</si>
  <si>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</si>
  <si>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</si>
  <si>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</si>
  <si>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</si>
  <si>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</si>
  <si>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</si>
  <si>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</si>
  <si>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</si>
  <si>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</si>
  <si>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</si>
  <si>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</si>
  <si>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</si>
  <si>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</si>
  <si>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</si>
  <si>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</si>
  <si>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</si>
  <si>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</si>
  <si>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</si>
  <si>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</si>
  <si>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</si>
  <si>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</si>
  <si>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</si>
  <si>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</si>
  <si>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</si>
  <si>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</si>
  <si>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</si>
  <si>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</si>
  <si>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</si>
  <si>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</si>
  <si>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</si>
  <si>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</si>
  <si>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</si>
  <si>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</si>
  <si>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</si>
  <si>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</si>
  <si>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</si>
  <si>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</si>
  <si>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</si>
  <si>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</si>
  <si>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</si>
  <si>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</si>
  <si>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</si>
  <si>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</si>
  <si>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</si>
  <si>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</si>
  <si>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</si>
  <si>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</si>
  <si>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</si>
  <si>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</si>
  <si>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</si>
  <si>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</si>
  <si>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</si>
  <si>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</si>
  <si>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</si>
  <si>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</si>
  <si>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</si>
  <si>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</si>
  <si>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</si>
  <si>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</si>
  <si>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</si>
  <si>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</si>
  <si>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</si>
  <si>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</si>
  <si>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</si>
  <si>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</si>
  <si>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</si>
  <si>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</si>
  <si>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</si>
  <si>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</si>
  <si>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</si>
  <si>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</si>
  <si>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</si>
  <si>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</si>
  <si>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</si>
  <si>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</si>
  <si>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</si>
  <si>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</si>
  <si>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</si>
  <si>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</si>
  <si>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</si>
  <si>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</si>
  <si>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</si>
  <si>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</si>
  <si>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</si>
  <si>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</si>
  <si>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</si>
  <si>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</si>
  <si>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</si>
  <si>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</si>
  <si>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</si>
  <si>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</si>
  <si>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</si>
  <si>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</si>
  <si>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</si>
  <si>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</si>
  <si>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</si>
  <si>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</si>
  <si>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</si>
  <si>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</si>
  <si>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</si>
  <si>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</si>
  <si>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</si>
  <si>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</si>
  <si>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</si>
  <si>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</si>
  <si>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</si>
  <si>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</si>
  <si>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</si>
  <si>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</si>
  <si>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</si>
  <si>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</si>
  <si>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</si>
  <si>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</si>
  <si>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</si>
  <si>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</si>
  <si>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</si>
  <si>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</si>
  <si>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</si>
  <si>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</si>
  <si>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</si>
  <si>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</si>
  <si>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</si>
  <si>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</si>
  <si>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</si>
  <si>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</si>
  <si>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</si>
  <si>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</si>
  <si>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</si>
  <si>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</si>
  <si>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</si>
  <si>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</si>
  <si>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</si>
  <si>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</si>
  <si>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</si>
  <si>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</si>
  <si>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</si>
  <si>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</si>
  <si>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</si>
  <si>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</si>
  <si>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</si>
  <si>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</si>
  <si>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</si>
  <si>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</si>
  <si>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</si>
  <si>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</si>
  <si>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</si>
  <si>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</si>
  <si>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</si>
  <si>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</si>
  <si>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</si>
  <si>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</si>
  <si>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</si>
  <si>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</si>
  <si>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</si>
  <si>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</si>
  <si>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</si>
  <si>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</si>
  <si>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</si>
  <si>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</si>
  <si>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</si>
  <si>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</si>
  <si>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</si>
  <si>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</si>
  <si>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</si>
  <si>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</si>
  <si>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</si>
  <si>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</si>
  <si>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</si>
  <si>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</si>
  <si>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</si>
  <si>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</si>
  <si>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</si>
  <si>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</si>
  <si>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</si>
  <si>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</si>
  <si>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</si>
  <si>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</si>
  <si>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</si>
  <si>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</si>
  <si>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</si>
  <si>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</si>
  <si>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</si>
  <si>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</si>
  <si>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</si>
  <si>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</si>
  <si>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</si>
  <si>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</si>
  <si>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</si>
  <si>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</si>
  <si>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</si>
  <si>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</si>
  <si>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</si>
  <si>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</si>
  <si>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</si>
  <si>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</si>
  <si>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</si>
  <si>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</si>
  <si>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</si>
  <si>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</si>
  <si>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</si>
  <si>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</si>
  <si>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</si>
  <si>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</si>
  <si>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</si>
  <si>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</si>
  <si>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</si>
  <si>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</si>
  <si>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</si>
  <si>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</si>
  <si>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</si>
  <si>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</si>
  <si>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</si>
  <si>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</si>
  <si>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</si>
  <si>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</si>
  <si>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</si>
  <si>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</si>
  <si>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</si>
  <si>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</si>
  <si>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</si>
  <si>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</si>
  <si>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</si>
  <si>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</si>
  <si>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</si>
  <si>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</si>
  <si>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</si>
  <si>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</si>
  <si>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</si>
  <si>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</si>
  <si>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</si>
  <si>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</si>
  <si>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</si>
  <si>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</si>
  <si>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</si>
  <si>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</si>
  <si>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</si>
  <si>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</si>
  <si>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</si>
  <si>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</si>
  <si>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</si>
  <si>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</si>
  <si>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</si>
  <si>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</si>
  <si>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</si>
  <si>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</si>
  <si>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</si>
  <si>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</si>
  <si>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</si>
  <si>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</si>
  <si>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</si>
  <si>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</si>
  <si>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</si>
  <si>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</si>
  <si>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</si>
  <si>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</si>
  <si>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</si>
  <si>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</si>
  <si>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</si>
  <si>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</si>
  <si>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</si>
  <si>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</si>
  <si>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</si>
  <si>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</si>
  <si>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</si>
  <si>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</si>
  <si>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</si>
  <si>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</si>
  <si>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</si>
  <si>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</si>
  <si>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</si>
  <si>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</si>
  <si>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</si>
  <si>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</si>
  <si>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</si>
  <si>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</si>
  <si>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</si>
  <si>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</si>
  <si>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</si>
  <si>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</si>
  <si>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</si>
  <si>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</si>
  <si>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</si>
  <si>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</si>
  <si>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</si>
  <si>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</si>
  <si>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</si>
  <si>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</si>
  <si>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</si>
  <si>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</si>
  <si>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</si>
  <si>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</si>
  <si>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</si>
  <si>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</si>
  <si>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</si>
  <si>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</si>
  <si>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</si>
  <si>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</si>
  <si>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</si>
  <si>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</si>
  <si>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</si>
  <si>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</si>
  <si>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</si>
  <si>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</si>
  <si>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</si>
  <si>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</si>
  <si>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</si>
  <si>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</si>
  <si>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</si>
  <si>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</si>
  <si>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</si>
  <si>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</si>
  <si>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</si>
  <si>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</si>
  <si>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</si>
  <si>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</si>
  <si>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</si>
  <si>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</si>
  <si>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</si>
  <si>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</si>
  <si>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</si>
  <si>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</si>
  <si>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</si>
  <si>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</si>
  <si>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</si>
  <si>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</si>
  <si>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</si>
  <si>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</si>
  <si>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</si>
  <si>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</si>
  <si>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</si>
  <si>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</si>
  <si>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</si>
  <si>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</si>
  <si>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</si>
  <si>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</si>
  <si>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</si>
  <si>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</si>
  <si>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</si>
  <si>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</si>
  <si>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</si>
  <si>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</si>
  <si>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</si>
  <si>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</si>
  <si>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</si>
  <si>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</si>
  <si>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</si>
  <si>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</si>
  <si>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</si>
  <si>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</si>
  <si>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</si>
  <si>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</si>
  <si>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</si>
  <si>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</si>
  <si>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</si>
  <si>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</si>
  <si>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</si>
  <si>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</si>
  <si>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</si>
  <si>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</si>
  <si>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</si>
  <si>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</si>
  <si>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</si>
  <si>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</si>
  <si>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</si>
  <si>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</si>
  <si>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</si>
  <si>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</si>
  <si>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</si>
  <si>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</si>
  <si>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</si>
  <si>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</si>
  <si>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</si>
  <si>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</si>
  <si>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</si>
  <si>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</si>
  <si>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</si>
  <si>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</si>
  <si>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</si>
  <si>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</si>
  <si>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</si>
  <si>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</si>
  <si>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</si>
  <si>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</si>
  <si>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</si>
  <si>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</si>
  <si>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</si>
  <si>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</si>
  <si>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</si>
  <si>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</si>
  <si>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</si>
  <si>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</si>
  <si>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</si>
  <si>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</si>
  <si>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</si>
  <si>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</si>
  <si>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</si>
  <si>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</si>
  <si>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</si>
  <si>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</si>
  <si>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</si>
  <si>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</si>
  <si>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</si>
  <si>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</si>
  <si>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</si>
  <si>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</si>
  <si>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</si>
  <si>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</si>
  <si>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</si>
  <si>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</si>
  <si>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</si>
  <si>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</si>
  <si>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</si>
  <si>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</si>
  <si>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</si>
  <si>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</si>
  <si>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</si>
  <si>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</si>
  <si>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</si>
  <si>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</si>
  <si>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</si>
  <si>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</si>
  <si>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</si>
  <si>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</si>
  <si>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</si>
  <si>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</si>
  <si>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</si>
  <si>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</si>
  <si>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</si>
  <si>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</si>
  <si>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</si>
  <si>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</si>
  <si>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</si>
  <si>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</si>
  <si>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</si>
  <si>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</si>
  <si>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</si>
  <si>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</si>
  <si>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</si>
  <si>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</si>
  <si>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</si>
  <si>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</si>
  <si>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</si>
  <si>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</si>
  <si>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</si>
  <si>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</si>
  <si>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</si>
  <si>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</si>
  <si>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</si>
  <si>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</si>
  <si>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</si>
  <si>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</si>
  <si>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</si>
  <si>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</si>
  <si>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</si>
  <si>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</si>
  <si>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</si>
  <si>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</si>
  <si>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</si>
  <si>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</si>
  <si>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</si>
  <si>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</si>
  <si>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</si>
  <si>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</si>
  <si>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</si>
  <si>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</si>
  <si>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</si>
  <si>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</si>
  <si>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</si>
  <si>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</si>
  <si>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</si>
  <si>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</si>
  <si>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</si>
  <si>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</si>
  <si>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</si>
  <si>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</si>
  <si>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</si>
  <si>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</si>
  <si>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</si>
  <si>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</si>
  <si>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</si>
  <si>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</si>
  <si>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</si>
  <si>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</si>
  <si>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</si>
  <si>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</si>
  <si>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</si>
  <si>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</si>
  <si>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</si>
  <si>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</si>
  <si>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</si>
  <si>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</si>
  <si>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</si>
  <si>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</si>
  <si>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</si>
  <si>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</si>
  <si>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</si>
  <si>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</si>
  <si>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</si>
  <si>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</si>
  <si>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</si>
  <si>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</si>
  <si>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</si>
  <si>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</si>
  <si>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</si>
  <si>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</si>
  <si>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</si>
  <si>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</si>
  <si>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</si>
  <si>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</si>
  <si>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</si>
  <si>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</si>
  <si>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</si>
  <si>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</si>
  <si>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</si>
  <si>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</si>
  <si>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</si>
  <si>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</si>
  <si>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</si>
  <si>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</si>
  <si>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</si>
  <si>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</si>
  <si>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</si>
  <si>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</si>
  <si>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</si>
  <si>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</si>
  <si>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</si>
  <si>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</si>
  <si>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</si>
  <si>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</si>
  <si>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</si>
  <si>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</si>
  <si>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</si>
  <si>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</si>
  <si>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</si>
  <si>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</si>
  <si>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</si>
  <si>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</si>
  <si>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</si>
  <si>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</si>
  <si>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</si>
  <si>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</si>
  <si>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</si>
  <si>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</si>
  <si>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</si>
  <si>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</si>
  <si>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</si>
  <si>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</si>
  <si>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</si>
  <si>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</si>
  <si>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</si>
  <si>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</si>
  <si>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</si>
  <si>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</si>
  <si>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</si>
  <si>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</si>
  <si>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</si>
  <si>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</si>
  <si>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</si>
  <si>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</si>
  <si>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</si>
  <si>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</si>
  <si>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</si>
  <si>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</si>
  <si>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</si>
  <si>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</si>
  <si>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</si>
  <si>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</si>
  <si>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</si>
  <si>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</si>
  <si>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</si>
  <si>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</si>
  <si>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</si>
  <si>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</si>
  <si>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</si>
  <si>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</si>
  <si>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</si>
  <si>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</si>
  <si>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</si>
  <si>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</si>
  <si>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</si>
  <si>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</si>
  <si>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</si>
  <si>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</si>
  <si>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</si>
  <si>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</si>
  <si>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</si>
  <si>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</si>
  <si>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</si>
  <si>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</si>
  <si>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</si>
  <si>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</si>
  <si>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</si>
  <si>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</si>
  <si>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</si>
  <si>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</si>
  <si>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</si>
  <si>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</si>
  <si>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</si>
  <si>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</si>
  <si>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</si>
  <si>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</si>
  <si>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</si>
  <si>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</si>
  <si>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</si>
  <si>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</si>
  <si>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</si>
  <si>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</si>
  <si>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</si>
  <si>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</si>
  <si>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</si>
  <si>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</si>
  <si>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</si>
  <si>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</si>
  <si>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</si>
  <si>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</si>
  <si>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</si>
  <si>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</si>
  <si>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</si>
  <si>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</si>
  <si>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</si>
  <si>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</si>
  <si>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</si>
  <si>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</si>
  <si>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</si>
  <si>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</si>
  <si>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</si>
  <si>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</si>
  <si>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</si>
  <si>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</si>
  <si>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</si>
  <si>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</si>
  <si>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</si>
  <si>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</si>
  <si>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</si>
  <si>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</si>
  <si>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</si>
  <si>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</si>
  <si>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</si>
  <si>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</si>
  <si>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</si>
  <si>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</si>
  <si>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</si>
  <si>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</si>
  <si>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</si>
  <si>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</si>
  <si>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</si>
  <si>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</si>
  <si>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</si>
  <si>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</si>
  <si>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</si>
  <si>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</si>
  <si>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</si>
  <si>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</si>
  <si>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</si>
  <si>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</si>
  <si>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</si>
  <si>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</si>
  <si>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</si>
  <si>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</si>
  <si>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</si>
  <si>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</si>
  <si>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</si>
  <si>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</si>
  <si>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</si>
  <si>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</si>
  <si>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</si>
  <si>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</si>
  <si>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</si>
  <si>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</si>
  <si>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</si>
  <si>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</si>
  <si>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</si>
  <si>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</si>
  <si>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</si>
  <si>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</si>
  <si>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</si>
  <si>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</si>
  <si>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</si>
  <si>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</si>
  <si>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</si>
  <si>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</si>
  <si>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</si>
  <si>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</si>
  <si>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</si>
  <si>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</si>
  <si>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</si>
  <si>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</si>
  <si>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</si>
  <si>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</si>
  <si>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</si>
  <si>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</si>
  <si>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</si>
  <si>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</si>
  <si>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</si>
  <si>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</si>
  <si>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</si>
  <si>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</si>
  <si>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</si>
  <si>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</si>
  <si>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</si>
  <si>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</si>
  <si>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</si>
  <si>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</si>
  <si>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</si>
  <si>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</si>
  <si>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</si>
  <si>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</si>
  <si>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</si>
  <si>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</si>
  <si>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</si>
  <si>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</si>
  <si>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</si>
  <si>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</si>
  <si>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</si>
  <si>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</si>
  <si>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</si>
  <si>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</si>
  <si>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</si>
  <si>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</si>
  <si>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</si>
  <si>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</si>
  <si>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</si>
  <si>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</si>
  <si>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</si>
  <si>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</si>
  <si>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</si>
  <si>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</si>
  <si>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</si>
  <si>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</si>
  <si>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</si>
  <si>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</si>
  <si>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</si>
  <si>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</si>
  <si>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</si>
  <si>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</si>
  <si>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</si>
  <si>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</si>
  <si>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</si>
  <si>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</si>
  <si>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</si>
  <si>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</si>
  <si>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</si>
  <si>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</si>
  <si>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</si>
  <si>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</si>
  <si>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</si>
  <si>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</si>
  <si>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</si>
  <si>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</si>
  <si>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</si>
  <si>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</si>
  <si>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</si>
  <si>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</si>
  <si>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</si>
  <si>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</si>
  <si>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</si>
  <si>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</si>
  <si>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</si>
  <si>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</si>
  <si>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</si>
  <si>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</si>
  <si>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</si>
  <si>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</si>
  <si>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</si>
  <si>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</si>
  <si>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</si>
  <si>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</si>
  <si>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</si>
  <si>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</si>
  <si>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</si>
  <si>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</si>
  <si>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</si>
  <si>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</si>
  <si>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</si>
  <si>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</si>
  <si>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</si>
  <si>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</si>
  <si>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</si>
  <si>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</si>
  <si>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</si>
  <si>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</si>
  <si>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</si>
  <si>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</si>
  <si>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</si>
  <si>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</si>
  <si>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</si>
  <si>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</si>
  <si>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</si>
  <si>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</si>
  <si>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</si>
  <si>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</si>
  <si>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</si>
  <si>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</si>
  <si>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</si>
  <si>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</si>
  <si>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</si>
  <si>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</si>
  <si>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</si>
  <si>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</si>
  <si>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</si>
  <si>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</si>
  <si>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</si>
  <si>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</si>
  <si>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</si>
  <si>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</si>
  <si>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</si>
  <si>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</si>
  <si>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</si>
  <si>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</si>
  <si>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</si>
  <si>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</si>
  <si>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</si>
  <si>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</si>
  <si>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</si>
  <si>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</si>
  <si>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</si>
  <si>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</si>
  <si>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</si>
  <si>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</si>
  <si>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</si>
  <si>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</si>
  <si>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</si>
  <si>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</si>
  <si>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</si>
  <si>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</si>
  <si>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</si>
  <si>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</si>
  <si>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</si>
  <si>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</si>
  <si>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</si>
  <si>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</si>
  <si>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</si>
  <si>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</si>
  <si>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</si>
  <si>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</si>
  <si>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</si>
  <si>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</si>
  <si>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</si>
  <si>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</si>
  <si>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</si>
  <si>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</si>
  <si>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</si>
  <si>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</si>
  <si>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</si>
  <si>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</si>
  <si>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</si>
  <si>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</si>
  <si>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</si>
  <si>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</si>
  <si>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</si>
  <si>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</si>
  <si>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</si>
  <si>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</si>
  <si>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</si>
  <si>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</si>
  <si>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</si>
  <si>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</si>
  <si>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</si>
  <si>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</si>
  <si>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</si>
  <si>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</si>
  <si>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</si>
  <si>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</si>
  <si>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</si>
  <si>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</si>
  <si>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</si>
  <si>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</si>
  <si>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</si>
  <si>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</si>
  <si>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</si>
  <si>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</si>
  <si>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</si>
  <si>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</si>
  <si>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</si>
  <si>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</si>
  <si>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</si>
  <si>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</si>
  <si>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</si>
  <si>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</si>
  <si>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</si>
  <si>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</si>
  <si>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</si>
  <si>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</si>
  <si>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</si>
  <si>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</si>
  <si>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</si>
  <si>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</si>
  <si>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</si>
  <si>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</si>
  <si>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</si>
  <si>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</si>
  <si>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</si>
  <si>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</si>
  <si>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</si>
  <si>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</si>
  <si>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</si>
  <si>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</si>
  <si>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</si>
  <si>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</si>
  <si>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</si>
  <si>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</si>
  <si>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</si>
  <si>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</si>
  <si>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</si>
  <si>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</si>
  <si>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</si>
  <si>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</si>
  <si>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</si>
  <si>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</si>
  <si>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</si>
  <si>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</si>
  <si>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</si>
  <si>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</si>
  <si>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</si>
  <si>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</si>
  <si>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</si>
  <si>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</si>
  <si>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</si>
  <si>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</si>
  <si>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</si>
  <si>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</si>
  <si>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</si>
  <si>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</si>
  <si>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</si>
  <si>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</si>
  <si>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</si>
  <si>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</si>
  <si>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</si>
  <si>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</si>
  <si>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</si>
  <si>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</si>
  <si>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</si>
  <si>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</si>
  <si>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</si>
  <si>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</si>
  <si>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</si>
  <si>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</si>
  <si>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</si>
  <si>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</si>
  <si>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</si>
  <si>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</si>
  <si>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</si>
  <si>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</si>
  <si>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</si>
  <si>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</si>
  <si>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</si>
  <si>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</si>
  <si>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</si>
  <si>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</si>
  <si>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</si>
  <si>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</si>
  <si>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</si>
  <si>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</si>
  <si>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</si>
  <si>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</si>
  <si>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</si>
  <si>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</si>
  <si>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</si>
  <si>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</si>
  <si>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</si>
  <si>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</si>
  <si>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</si>
  <si>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</si>
  <si>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</si>
  <si>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</si>
  <si>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</si>
  <si>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</si>
  <si>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</si>
  <si>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</si>
  <si>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</si>
  <si>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</si>
  <si>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</si>
  <si>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</si>
  <si>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</si>
  <si>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</si>
  <si>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</si>
  <si>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</si>
  <si>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</si>
  <si>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</si>
  <si>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</si>
  <si>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</si>
  <si>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</si>
  <si>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</si>
  <si>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</si>
  <si>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</si>
  <si>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</si>
  <si>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</si>
  <si>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</si>
  <si>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</si>
  <si>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</si>
  <si>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</si>
  <si>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</si>
  <si>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</si>
  <si>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</si>
  <si>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</si>
  <si>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</si>
  <si>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</si>
  <si>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</si>
  <si>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</si>
  <si>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</si>
  <si>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</si>
  <si>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</si>
  <si>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</si>
  <si>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</si>
  <si>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</si>
  <si>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</si>
  <si>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</si>
  <si>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</si>
  <si>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</si>
  <si>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</si>
  <si>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</si>
  <si>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</si>
  <si>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</si>
  <si>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</si>
  <si>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</si>
  <si>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</si>
  <si>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</si>
  <si>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</si>
  <si>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</si>
  <si>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</si>
  <si>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</si>
  <si>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</si>
  <si>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</si>
  <si>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</si>
  <si>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</si>
  <si>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</si>
  <si>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</si>
  <si>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</si>
  <si>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</si>
  <si>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</si>
  <si>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</si>
  <si>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</si>
  <si>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</si>
  <si>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</si>
  <si>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</si>
  <si>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</si>
  <si>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</si>
  <si>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</si>
  <si>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</si>
  <si>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</si>
  <si>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</si>
  <si>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</si>
  <si>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</si>
  <si>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</si>
  <si>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</si>
  <si>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</si>
  <si>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</si>
  <si>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</si>
  <si>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</si>
  <si>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</si>
  <si>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</si>
  <si>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</si>
  <si>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</si>
  <si>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</si>
  <si>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</si>
  <si>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</si>
  <si>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</si>
  <si>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</si>
  <si>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</si>
  <si>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</si>
  <si>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</si>
  <si>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</si>
  <si>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</si>
  <si>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</si>
  <si>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</si>
  <si>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</si>
  <si>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</si>
  <si>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</si>
  <si>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</si>
  <si>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</si>
  <si>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</si>
  <si>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</si>
  <si>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</si>
  <si>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</si>
  <si>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</si>
  <si>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</si>
  <si>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</si>
  <si>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</si>
  <si>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</si>
  <si>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</si>
  <si>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</si>
  <si>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</si>
  <si>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</si>
  <si>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</si>
  <si>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</si>
  <si>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</si>
  <si>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</si>
  <si>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</si>
  <si>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</si>
  <si>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</si>
  <si>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</si>
  <si>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</si>
  <si>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</si>
  <si>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</si>
  <si>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</si>
  <si>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</si>
  <si>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</si>
  <si>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</si>
  <si>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</si>
  <si>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</si>
  <si>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</si>
  <si>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</si>
  <si>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</si>
  <si>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</si>
  <si>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</si>
  <si>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</si>
  <si>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</si>
  <si>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</si>
  <si>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</si>
  <si>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</si>
  <si>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</si>
  <si>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</si>
  <si>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</si>
  <si>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</si>
  <si>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</si>
  <si>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</si>
  <si>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</si>
  <si>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</si>
  <si>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</si>
  <si>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</si>
  <si>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</si>
  <si>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</si>
  <si>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</si>
  <si>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</si>
  <si>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</si>
  <si>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</si>
  <si>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</si>
  <si>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</si>
  <si>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</si>
  <si>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</si>
  <si>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</si>
  <si>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</si>
  <si>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</si>
  <si>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</si>
  <si>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</si>
  <si>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</si>
  <si>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</si>
  <si>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</si>
  <si>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</si>
  <si>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</si>
  <si>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</si>
  <si>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</si>
  <si>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</si>
  <si>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</si>
  <si>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</si>
  <si>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</si>
  <si>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</si>
  <si>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</si>
  <si>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</si>
  <si>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</si>
  <si>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</si>
  <si>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</si>
  <si>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</si>
  <si>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</si>
  <si>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</si>
  <si>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</si>
  <si>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</si>
  <si>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</si>
  <si>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</si>
  <si>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</si>
  <si>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</si>
  <si>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</si>
  <si>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</si>
  <si>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</si>
  <si>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</si>
  <si>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</si>
  <si>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</si>
  <si>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</si>
  <si>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</si>
  <si>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</si>
  <si>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</si>
  <si>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</si>
  <si>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</si>
  <si>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</si>
  <si>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</si>
  <si>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</si>
  <si>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</si>
  <si>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</si>
  <si>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</si>
  <si>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</si>
  <si>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</si>
  <si>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</si>
  <si>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</si>
  <si>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</si>
  <si>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</si>
  <si>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</si>
  <si>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</si>
  <si>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</si>
  <si>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</si>
  <si>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</si>
  <si>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</si>
  <si>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</si>
  <si>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</si>
  <si>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</si>
  <si>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</si>
  <si>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</si>
  <si>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</si>
  <si>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</si>
  <si>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</si>
  <si>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</si>
  <si>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</si>
  <si>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</si>
  <si>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</si>
  <si>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</si>
  <si>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</si>
  <si>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</si>
  <si>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</si>
  <si>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</si>
  <si>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</si>
  <si>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</si>
  <si>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</si>
  <si>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</si>
  <si>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</si>
  <si>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</si>
  <si>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</si>
  <si>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</si>
  <si>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</si>
  <si>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</si>
  <si>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</si>
  <si>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</si>
  <si>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</si>
  <si>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</si>
  <si>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</si>
  <si>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</si>
  <si>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</si>
  <si>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</si>
  <si>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</si>
  <si>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</si>
  <si>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</si>
  <si>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</si>
  <si>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</si>
  <si>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</si>
  <si>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</si>
  <si>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</si>
  <si>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</si>
  <si>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</si>
  <si>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</si>
  <si>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</si>
  <si>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</si>
  <si>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</si>
  <si>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</si>
  <si>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</si>
  <si>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</si>
  <si>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</si>
  <si>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</si>
  <si>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</si>
  <si>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</si>
  <si>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</si>
  <si>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</si>
  <si>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</si>
  <si>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</si>
  <si>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</si>
  <si>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</si>
  <si>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</si>
  <si>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</si>
  <si>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</si>
  <si>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</si>
  <si>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</si>
  <si>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</si>
  <si>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</si>
  <si>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</si>
  <si>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</si>
  <si>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</si>
  <si>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</si>
  <si>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</si>
  <si>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</si>
  <si>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</si>
  <si>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</si>
  <si>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</si>
  <si>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</si>
  <si>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</si>
  <si>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</si>
  <si>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</si>
  <si>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</si>
  <si>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</si>
  <si>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</si>
  <si>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</si>
  <si>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</si>
  <si>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</si>
  <si>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</si>
  <si>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</si>
  <si>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</si>
  <si>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</si>
  <si>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</si>
  <si>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</si>
  <si>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</si>
  <si>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</si>
  <si>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</si>
  <si>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</si>
  <si>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</si>
  <si>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</si>
  <si>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</si>
  <si>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</si>
  <si>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</si>
  <si>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</si>
  <si>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</si>
  <si>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</si>
  <si>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</si>
  <si>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</si>
  <si>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</si>
  <si>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</si>
  <si>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</si>
  <si>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</si>
  <si>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</si>
  <si>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</si>
  <si>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</si>
  <si>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</si>
  <si>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</si>
  <si>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</si>
  <si>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</si>
  <si>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</si>
  <si>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</si>
  <si>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</si>
  <si>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</si>
  <si>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</si>
  <si>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</si>
  <si>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</si>
  <si>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</si>
  <si>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</si>
  <si>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</si>
  <si>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</si>
  <si>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</si>
  <si>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</si>
  <si>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</si>
  <si>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</si>
  <si>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</si>
  <si>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</si>
  <si>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</si>
  <si>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</si>
  <si>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</si>
  <si>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</si>
  <si>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</si>
  <si>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</si>
  <si>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</si>
  <si>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</si>
  <si>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</si>
  <si>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</si>
  <si>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</si>
  <si>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</si>
  <si>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</si>
  <si>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</si>
  <si>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</si>
  <si>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</si>
  <si>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</si>
  <si>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</si>
  <si>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</si>
  <si>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</si>
  <si>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</si>
  <si>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</si>
  <si>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</si>
  <si>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</si>
  <si>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</si>
  <si>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</si>
  <si>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</si>
  <si>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</si>
  <si>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</si>
  <si>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</si>
  <si>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</si>
  <si>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</si>
  <si>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</si>
  <si>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</si>
  <si>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</si>
  <si>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</si>
  <si>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</si>
  <si>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</si>
  <si>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</si>
  <si>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</si>
  <si>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</si>
  <si>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</si>
  <si>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</si>
  <si>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</si>
  <si>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</si>
  <si>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</si>
  <si>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</si>
  <si>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</si>
  <si>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</si>
  <si>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</si>
  <si>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</si>
  <si>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</si>
  <si>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</si>
  <si>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</si>
  <si>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</si>
  <si>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</si>
  <si>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</si>
  <si>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</si>
  <si>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</si>
  <si>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</si>
  <si>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</si>
  <si>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</si>
  <si>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</si>
  <si>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</si>
  <si>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</si>
  <si>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</si>
  <si>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</si>
  <si>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</si>
  <si>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</si>
  <si>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</si>
  <si>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</si>
  <si>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</si>
  <si>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</si>
  <si>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</si>
  <si>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</si>
  <si>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</si>
  <si>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</si>
  <si>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</si>
  <si>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</si>
  <si>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</si>
  <si>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</si>
  <si>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</si>
  <si>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</si>
  <si>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</si>
  <si>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</si>
  <si>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</si>
  <si>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</si>
  <si>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</si>
  <si>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</si>
  <si>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</si>
  <si>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</si>
  <si>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</si>
  <si>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</si>
  <si>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</si>
  <si>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</si>
  <si>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</si>
  <si>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</si>
  <si>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</si>
  <si>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</si>
  <si>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</si>
  <si>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</si>
  <si>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</si>
  <si>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</si>
  <si>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</si>
  <si>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</si>
  <si>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</si>
  <si>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</si>
  <si>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</si>
  <si>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</si>
  <si>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</si>
  <si>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</si>
  <si>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</si>
  <si>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</si>
  <si>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</si>
  <si>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</si>
  <si>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</si>
  <si>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</si>
  <si>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</si>
  <si>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</si>
  <si>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</si>
  <si>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</si>
  <si>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</si>
  <si>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</si>
  <si>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</si>
  <si>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</si>
  <si>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</si>
  <si>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</si>
  <si>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</si>
  <si>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</si>
  <si>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</si>
  <si>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</si>
  <si>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</si>
  <si>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</si>
  <si>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</si>
  <si>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</si>
  <si>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</si>
  <si>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</si>
  <si>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</si>
  <si>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</si>
  <si>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</si>
  <si>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</si>
  <si>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</si>
  <si>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</si>
  <si>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</si>
  <si>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</si>
  <si>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</si>
  <si>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</si>
  <si>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</si>
  <si>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</si>
  <si>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</si>
  <si>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</si>
  <si>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</si>
  <si>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</si>
  <si>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</si>
  <si>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</si>
  <si>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</si>
  <si>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</si>
  <si>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</si>
  <si>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</si>
  <si>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</si>
  <si>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</si>
  <si>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</si>
  <si>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</si>
  <si>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</si>
  <si>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</si>
  <si>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</si>
  <si>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</si>
  <si>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</si>
  <si>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</si>
  <si>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</si>
  <si>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</si>
  <si>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</si>
  <si>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</si>
  <si>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</si>
  <si>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</si>
  <si>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</si>
  <si>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</si>
  <si>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</si>
  <si>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</si>
  <si>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</si>
  <si>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</si>
  <si>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</si>
  <si>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</si>
  <si>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</si>
  <si>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</si>
  <si>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</si>
  <si>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</si>
  <si>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</si>
  <si>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</si>
  <si>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</si>
  <si>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</si>
  <si>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</si>
  <si>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</si>
  <si>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</si>
  <si>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</si>
  <si>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</si>
  <si>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</si>
  <si>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</si>
  <si>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</si>
  <si>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</si>
  <si>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</si>
  <si>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</si>
  <si>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</si>
  <si>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</si>
  <si>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</si>
  <si>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</si>
  <si>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</si>
  <si>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</si>
  <si>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</si>
  <si>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</si>
  <si>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</si>
  <si>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</si>
  <si>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</si>
  <si>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</si>
  <si>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</si>
  <si>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</si>
  <si>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</si>
  <si>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</si>
  <si>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</si>
  <si>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</si>
  <si>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</si>
  <si>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</si>
  <si>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</si>
  <si>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</si>
  <si>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</si>
  <si>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</si>
  <si>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</si>
  <si>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</si>
  <si>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</si>
  <si>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</si>
  <si>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</si>
  <si>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</si>
  <si>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</si>
  <si>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</si>
  <si>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</si>
  <si>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</si>
  <si>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</si>
  <si>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</si>
  <si>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</si>
  <si>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</si>
  <si>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</si>
  <si>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</si>
  <si>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</si>
  <si>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</si>
  <si>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</si>
  <si>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</si>
  <si>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</si>
  <si>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</si>
  <si>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</si>
  <si>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</si>
  <si>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</si>
  <si>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</si>
  <si>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</si>
  <si>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</si>
  <si>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</si>
  <si>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</si>
  <si>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</si>
  <si>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</si>
  <si>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</si>
  <si>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</si>
  <si>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</si>
  <si>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</si>
  <si>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</si>
  <si>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</si>
  <si>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</si>
  <si>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</si>
  <si>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</si>
  <si>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</si>
  <si>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</si>
  <si>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</si>
  <si>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</si>
  <si>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</si>
  <si>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</si>
  <si>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</si>
  <si>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</si>
  <si>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</si>
  <si>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</si>
  <si>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</si>
  <si>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</si>
  <si>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</si>
  <si>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</si>
  <si>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</si>
  <si>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</si>
  <si>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</si>
  <si>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</si>
  <si>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</si>
  <si>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</si>
  <si>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</si>
  <si>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</si>
  <si>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</si>
  <si>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</si>
  <si>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</si>
  <si>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</si>
  <si>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</si>
  <si>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</si>
  <si>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</si>
  <si>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</si>
  <si>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</si>
  <si>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</si>
  <si>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</si>
  <si>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</si>
  <si>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</si>
  <si>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</si>
  <si>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</si>
  <si>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</si>
  <si>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</si>
  <si>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</si>
  <si>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</si>
  <si>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</si>
  <si>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</si>
  <si>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</si>
  <si>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</si>
  <si>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</si>
  <si>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</si>
  <si>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</si>
  <si>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</si>
  <si>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</si>
  <si>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</si>
  <si>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</si>
  <si>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</si>
  <si>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</si>
  <si>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</si>
  <si>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</si>
  <si>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</si>
  <si>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</si>
  <si>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</si>
  <si>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</si>
  <si>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</si>
  <si>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</si>
  <si>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</si>
  <si>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</si>
  <si>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</si>
  <si>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</si>
  <si>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</si>
  <si>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</si>
  <si>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</si>
  <si>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</si>
  <si>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</si>
  <si>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</si>
  <si>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</si>
  <si>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</si>
  <si>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</si>
  <si>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</si>
  <si>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</si>
  <si>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</si>
  <si>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</si>
  <si>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</si>
  <si>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</si>
  <si>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</si>
  <si>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</si>
  <si>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</si>
  <si>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</si>
  <si>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</si>
  <si>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</si>
  <si>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</si>
  <si>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</si>
  <si>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</si>
  <si>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</si>
  <si>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</si>
  <si>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</si>
  <si>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</si>
  <si>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</si>
  <si>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</si>
  <si>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</si>
  <si>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</si>
  <si>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</si>
  <si>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</si>
  <si>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</si>
  <si>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</si>
  <si>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</si>
  <si>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</si>
  <si>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</si>
  <si>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</si>
  <si>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</si>
  <si>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</si>
  <si>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</si>
  <si>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</si>
  <si>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</si>
  <si>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</si>
  <si>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</si>
  <si>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</si>
  <si>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</si>
  <si>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</si>
  <si>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</si>
  <si>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</si>
  <si>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</si>
  <si>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</si>
  <si>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</si>
  <si>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</si>
  <si>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</si>
  <si>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</si>
  <si>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</si>
  <si>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</si>
  <si>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</si>
  <si>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</si>
  <si>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</si>
  <si>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</si>
  <si>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</si>
  <si>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</si>
  <si>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</si>
  <si>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</si>
  <si>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</si>
  <si>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</si>
  <si>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</si>
  <si>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</si>
  <si>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</si>
  <si>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</si>
  <si>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</si>
  <si>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</si>
  <si>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</si>
  <si>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</si>
  <si>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</si>
  <si>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</si>
  <si>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</si>
  <si>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</si>
  <si>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</si>
  <si>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</si>
  <si>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</si>
  <si>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</si>
  <si>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</si>
  <si>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</si>
  <si>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</si>
  <si>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</si>
  <si>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</si>
  <si>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</si>
  <si>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</si>
  <si>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</si>
  <si>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</si>
  <si>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</si>
  <si>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</si>
  <si>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</si>
  <si>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</si>
  <si>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</si>
  <si>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</si>
  <si>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</si>
  <si>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</si>
  <si>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</si>
  <si>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</si>
  <si>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</si>
  <si>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</si>
  <si>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</si>
  <si>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</si>
  <si>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</si>
  <si>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</si>
  <si>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</si>
  <si>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</si>
  <si>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</si>
  <si>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</si>
  <si>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</si>
  <si>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</si>
  <si>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</si>
  <si>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</si>
  <si>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</si>
  <si>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</si>
  <si>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</si>
  <si>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</si>
  <si>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</si>
  <si>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</si>
  <si>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</si>
  <si>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</si>
  <si>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</si>
  <si>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</si>
  <si>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</si>
  <si>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</si>
  <si>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</si>
  <si>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</si>
  <si>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</si>
  <si>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</si>
  <si>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</si>
  <si>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</si>
  <si>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</si>
  <si>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</si>
  <si>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</si>
  <si>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</si>
  <si>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</si>
  <si>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</si>
  <si>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</si>
  <si>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</si>
  <si>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</si>
  <si>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</si>
  <si>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</si>
  <si>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</si>
  <si>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</si>
  <si>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</si>
  <si>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</si>
  <si>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</si>
  <si>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</si>
  <si>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</si>
  <si>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</si>
  <si>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</si>
  <si>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</si>
  <si>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</si>
  <si>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</si>
  <si>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</si>
  <si>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</si>
  <si>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</si>
  <si>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</si>
  <si>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</si>
  <si>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</si>
  <si>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</si>
  <si>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</si>
  <si>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</si>
  <si>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</si>
  <si>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</si>
  <si>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</si>
  <si>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</si>
  <si>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</si>
  <si>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</si>
  <si>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</si>
  <si>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</si>
  <si>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</si>
  <si>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</si>
  <si>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</si>
  <si>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</si>
  <si>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</si>
  <si>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</si>
  <si>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</si>
  <si>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</si>
  <si>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</si>
  <si>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</si>
  <si>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</si>
  <si>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</si>
  <si>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</si>
  <si>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</si>
  <si>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</si>
  <si>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</si>
  <si>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</si>
  <si>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</si>
  <si>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</si>
  <si>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</si>
  <si>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</si>
  <si>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</si>
  <si>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</si>
  <si>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</si>
  <si>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</si>
  <si>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</si>
  <si>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</si>
  <si>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</si>
  <si>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</si>
  <si>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</si>
  <si>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</si>
  <si>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</si>
  <si>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</si>
  <si>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</si>
  <si>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</si>
  <si>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</si>
  <si>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</si>
  <si>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</si>
  <si>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</si>
  <si>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</si>
  <si>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</si>
  <si>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</si>
  <si>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</si>
  <si>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</si>
  <si>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</si>
  <si>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</si>
  <si>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</si>
  <si>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</si>
  <si>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</si>
  <si>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</si>
  <si>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</si>
  <si>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</si>
  <si>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</si>
  <si>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</si>
  <si>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</si>
  <si>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</si>
  <si>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</si>
  <si>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</si>
  <si>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</si>
  <si>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</si>
  <si>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</si>
  <si>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</si>
  <si>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</si>
  <si>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</si>
  <si>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</si>
  <si>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</si>
  <si>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</si>
  <si>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</si>
  <si>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</si>
  <si>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</si>
  <si>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</si>
  <si>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</si>
  <si>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</si>
  <si>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</si>
  <si>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</si>
  <si>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</si>
  <si>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</si>
  <si>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</si>
  <si>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</si>
  <si>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</si>
  <si>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</si>
  <si>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</si>
  <si>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</si>
  <si>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</si>
  <si>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</si>
  <si>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</si>
  <si>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</si>
  <si>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</si>
  <si>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</si>
  <si>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</si>
  <si>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</si>
  <si>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</si>
  <si>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</si>
  <si>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</si>
  <si>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</si>
  <si>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</si>
  <si>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</si>
  <si>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</si>
  <si>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</si>
  <si>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</si>
  <si>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</si>
  <si>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</si>
  <si>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</si>
  <si>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</si>
  <si>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</si>
  <si>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</si>
  <si>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</si>
  <si>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</si>
  <si>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</si>
  <si>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</si>
  <si>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</si>
  <si>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</si>
  <si>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</si>
  <si>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</si>
  <si>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</si>
  <si>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</si>
  <si>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</si>
  <si>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</si>
  <si>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</si>
  <si>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</si>
  <si>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</si>
  <si>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</si>
  <si>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</si>
  <si>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</si>
  <si>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</si>
  <si>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</si>
  <si>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</si>
  <si>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</si>
  <si>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</si>
  <si>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</si>
  <si>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</si>
  <si>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</si>
  <si>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</si>
  <si>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</si>
  <si>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</si>
  <si>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</si>
  <si>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</si>
  <si>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</si>
  <si>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</si>
  <si>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</si>
  <si>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</si>
  <si>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</si>
  <si>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</si>
  <si>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</si>
  <si>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</si>
  <si>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</si>
  <si>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</si>
  <si>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</si>
  <si>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</si>
  <si>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</si>
  <si>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</si>
  <si>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</si>
  <si>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</si>
  <si>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</si>
  <si>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</si>
  <si>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</si>
  <si>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</si>
  <si>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</si>
  <si>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</si>
  <si>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</si>
  <si>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</si>
  <si>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</si>
  <si>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</si>
  <si>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</si>
  <si>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</si>
  <si>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</si>
  <si>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</si>
  <si>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</si>
  <si>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</si>
  <si>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</si>
  <si>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</si>
  <si>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</si>
  <si>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</si>
  <si>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</si>
  <si>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</si>
  <si>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</si>
  <si>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</si>
  <si>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</si>
  <si>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</si>
  <si>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</si>
  <si>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</si>
  <si>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</si>
  <si>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</si>
  <si>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</si>
  <si>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</si>
  <si>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</si>
  <si>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</si>
  <si>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</si>
  <si>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</si>
  <si>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</si>
  <si>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</si>
  <si>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</si>
  <si>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</si>
  <si>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</si>
  <si>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</si>
  <si>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</si>
  <si>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</si>
  <si>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</si>
  <si>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</si>
  <si>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</si>
  <si>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</si>
  <si>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</si>
  <si>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</si>
  <si>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</si>
  <si>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</si>
  <si>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</si>
  <si>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</si>
  <si>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</si>
  <si>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</si>
  <si>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</si>
  <si>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</si>
  <si>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</si>
  <si>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</si>
  <si>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</si>
  <si>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</si>
  <si>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</si>
  <si>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</si>
  <si>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</si>
  <si>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</si>
  <si>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</si>
  <si>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</si>
  <si>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</si>
  <si>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</si>
  <si>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</si>
  <si>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</si>
  <si>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</si>
  <si>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</si>
  <si>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</si>
  <si>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</si>
  <si>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</si>
  <si>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</si>
  <si>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</si>
  <si>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</si>
  <si>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</si>
  <si>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</si>
  <si>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</si>
  <si>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</si>
  <si>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</si>
  <si>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</si>
  <si>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</si>
  <si>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</si>
  <si>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</si>
  <si>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</si>
  <si>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</si>
  <si>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</si>
  <si>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</si>
  <si>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</si>
  <si>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</si>
  <si>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</si>
  <si>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</si>
  <si>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</si>
  <si>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</si>
  <si>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</si>
  <si>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</si>
  <si>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</si>
  <si>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</si>
  <si>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</si>
  <si>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</si>
  <si>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</si>
  <si>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</si>
  <si>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</si>
  <si>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</si>
  <si>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</si>
  <si>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</si>
  <si>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</si>
  <si>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</si>
  <si>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</si>
  <si>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</si>
  <si>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</si>
  <si>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</si>
  <si>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</si>
  <si>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</si>
  <si>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</si>
  <si>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</si>
  <si>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</si>
  <si>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</si>
  <si>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</si>
  <si>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</si>
  <si>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</si>
  <si>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</si>
  <si>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</si>
  <si>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</si>
  <si>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</si>
  <si>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</si>
  <si>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</si>
  <si>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</si>
  <si>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</si>
  <si>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</si>
  <si>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</si>
  <si>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</si>
  <si>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</si>
  <si>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</si>
  <si>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</si>
  <si>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</si>
  <si>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</si>
  <si>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</si>
  <si>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</si>
  <si>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</si>
  <si>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</si>
  <si>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</si>
  <si>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</si>
  <si>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</si>
  <si>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</si>
  <si>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</si>
  <si>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</si>
  <si>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</si>
  <si>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</si>
  <si>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</si>
  <si>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</si>
  <si>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</si>
  <si>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</si>
  <si>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</si>
  <si>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</si>
  <si>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</si>
  <si>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</si>
  <si>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</si>
  <si>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</si>
  <si>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</si>
  <si>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</si>
  <si>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</si>
  <si>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</si>
  <si>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</si>
  <si>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</si>
  <si>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</si>
  <si>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</si>
  <si>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</si>
  <si>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</si>
  <si>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</si>
  <si>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</si>
  <si>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</si>
  <si>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</si>
  <si>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</si>
  <si>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</si>
  <si>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</si>
  <si>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</si>
  <si>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</si>
  <si>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</si>
  <si>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</si>
  <si>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</si>
  <si>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</si>
  <si>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</si>
  <si>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</si>
  <si>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</si>
  <si>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</si>
  <si>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</si>
  <si>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</si>
  <si>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</si>
  <si>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</si>
  <si>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</si>
  <si>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</si>
  <si>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</si>
  <si>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</si>
  <si>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</si>
  <si>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</si>
  <si>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</si>
  <si>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</si>
  <si>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</si>
  <si>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</si>
  <si>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</si>
  <si>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</si>
  <si>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</si>
  <si>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</si>
  <si>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</si>
  <si>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</si>
  <si>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</si>
  <si>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</si>
  <si>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</si>
  <si>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</si>
  <si>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</si>
  <si>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</si>
  <si>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</si>
  <si>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</si>
  <si>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</si>
  <si>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</si>
  <si>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</si>
  <si>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</si>
  <si>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</si>
  <si>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</si>
  <si>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</si>
  <si>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</si>
  <si>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</si>
  <si>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</si>
  <si>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</si>
  <si>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</si>
  <si>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</si>
  <si>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</si>
  <si>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</si>
  <si>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</si>
  <si>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</si>
  <si>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</si>
  <si>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</si>
  <si>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</si>
  <si>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</si>
  <si>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</si>
  <si>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</si>
  <si>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</si>
  <si>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</si>
  <si>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</si>
  <si>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</si>
  <si>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</si>
  <si>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</si>
  <si>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</si>
  <si>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</si>
  <si>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</si>
  <si>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</si>
  <si>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</si>
  <si>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</si>
  <si>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</si>
  <si>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</si>
  <si>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</si>
  <si>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</si>
  <si>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</si>
  <si>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</si>
  <si>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</si>
  <si>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</si>
  <si>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</si>
  <si>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</si>
  <si>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</si>
  <si>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</si>
  <si>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</si>
  <si>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</si>
  <si>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</si>
  <si>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</si>
  <si>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</si>
  <si>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</si>
  <si>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</si>
  <si>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</si>
  <si>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</si>
  <si>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</si>
  <si>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</si>
  <si>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</si>
  <si>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</si>
  <si>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</si>
  <si>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</si>
  <si>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</si>
  <si>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</si>
  <si>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</si>
  <si>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</si>
  <si>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</si>
  <si>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</si>
  <si>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</si>
  <si>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</si>
  <si>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</si>
  <si>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</si>
  <si>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</si>
  <si>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</si>
  <si>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</si>
  <si>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</si>
  <si>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</si>
  <si>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</si>
  <si>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</si>
  <si>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</si>
  <si>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</si>
  <si>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</si>
  <si>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</si>
  <si>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</si>
  <si>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</si>
  <si>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</si>
  <si>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</si>
  <si>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</si>
  <si>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</si>
  <si>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</si>
  <si>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</si>
  <si>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</si>
  <si>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</si>
  <si>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</si>
  <si>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</si>
  <si>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</si>
  <si>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</si>
  <si>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</si>
  <si>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</si>
  <si>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</si>
  <si>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</si>
  <si>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</si>
  <si>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</si>
  <si>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</si>
  <si>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</si>
  <si>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</si>
  <si>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</si>
  <si>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</si>
  <si>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</si>
  <si>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</si>
  <si>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</si>
  <si>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</si>
  <si>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</si>
  <si>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</si>
  <si>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</si>
  <si>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</si>
  <si>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</si>
  <si>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</si>
  <si>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</si>
  <si>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</si>
  <si>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</si>
  <si>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</si>
  <si>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</si>
  <si>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</si>
  <si>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</si>
  <si>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</si>
  <si>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</si>
  <si>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</si>
  <si>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</si>
  <si>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</si>
  <si>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</si>
  <si>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</si>
  <si>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</si>
  <si>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</si>
  <si>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</si>
  <si>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</si>
  <si>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</si>
  <si>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</si>
  <si>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</si>
  <si>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</si>
  <si>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</si>
  <si>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</si>
  <si>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</si>
  <si>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</si>
  <si>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</si>
  <si>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</si>
  <si>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</si>
  <si>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</si>
  <si>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</si>
  <si>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</si>
  <si>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</si>
  <si>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</si>
  <si>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</si>
  <si>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</si>
  <si>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</si>
  <si>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</si>
  <si>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</si>
  <si>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</si>
  <si>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</si>
  <si>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</si>
  <si>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</si>
  <si>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</si>
  <si>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</si>
  <si>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</si>
  <si>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</si>
  <si>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</si>
  <si>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</si>
  <si>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</si>
  <si>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</si>
  <si>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</si>
  <si>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</si>
  <si>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</si>
  <si>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</si>
  <si>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</si>
  <si>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</si>
  <si>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</si>
  <si>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</si>
  <si>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</si>
  <si>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</si>
  <si>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</si>
  <si>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</si>
  <si>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</si>
  <si>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</si>
  <si>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</si>
  <si>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</si>
  <si>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</si>
  <si>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</si>
  <si>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</si>
  <si>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</si>
  <si>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</si>
  <si>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</si>
  <si>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</si>
  <si>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</si>
  <si>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</si>
  <si>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</si>
  <si>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</si>
  <si>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</si>
  <si>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</si>
  <si>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</si>
  <si>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</si>
  <si>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</si>
  <si>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</si>
  <si>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</si>
  <si>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</si>
  <si>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</si>
  <si>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</si>
  <si>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</si>
  <si>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</si>
  <si>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</si>
  <si>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</si>
  <si>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</si>
  <si>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</si>
  <si>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</si>
  <si>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</si>
  <si>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</si>
  <si>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</si>
  <si>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</si>
  <si>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</si>
  <si>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</si>
  <si>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</si>
  <si>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</si>
  <si>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</si>
  <si>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</si>
  <si>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</si>
  <si>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</si>
  <si>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</si>
  <si>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</si>
  <si>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</si>
  <si>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</si>
  <si>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</si>
  <si>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</si>
  <si>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</si>
  <si>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</si>
  <si>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</si>
  <si>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</si>
  <si>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</si>
  <si>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</si>
  <si>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</si>
  <si>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</si>
  <si>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</si>
  <si>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</si>
  <si>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</si>
  <si>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</si>
  <si>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</si>
  <si>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</si>
  <si>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</si>
  <si>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</si>
  <si>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</si>
  <si>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</si>
  <si>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</si>
  <si>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</si>
  <si>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</si>
  <si>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</si>
  <si>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</si>
  <si>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</si>
  <si>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</si>
  <si>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</si>
  <si>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</si>
  <si>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</si>
  <si>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</si>
  <si>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</si>
  <si>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</si>
  <si>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</si>
  <si>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</si>
  <si>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</si>
  <si>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</si>
  <si>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</si>
  <si>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</si>
  <si>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</si>
  <si>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</si>
  <si>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</si>
  <si>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</si>
  <si>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</si>
  <si>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</si>
  <si>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</si>
  <si>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</si>
  <si>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</si>
  <si>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</si>
  <si>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</si>
  <si>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</si>
  <si>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</si>
  <si>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</si>
  <si>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</si>
  <si>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</si>
  <si>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</si>
  <si>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</si>
  <si>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</si>
  <si>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</si>
  <si>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</si>
  <si>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</si>
  <si>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</si>
  <si>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</si>
  <si>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</si>
  <si>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</si>
  <si>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</si>
  <si>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</si>
  <si>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</si>
  <si>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</si>
  <si>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</si>
  <si>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</si>
  <si>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</si>
  <si>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</si>
  <si>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</si>
  <si>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</si>
  <si>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</si>
  <si>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</si>
  <si>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</si>
  <si>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</si>
  <si>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</si>
  <si>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</si>
  <si>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</si>
  <si>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</si>
  <si>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</si>
  <si>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</si>
  <si>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</si>
  <si>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</si>
  <si>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</si>
  <si>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</si>
  <si>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</si>
  <si>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</si>
  <si>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</si>
  <si>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</si>
  <si>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</si>
  <si>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</si>
  <si>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</si>
  <si>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</si>
  <si>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</si>
  <si>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</si>
  <si>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</si>
  <si>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</si>
  <si>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</si>
  <si>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</si>
  <si>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</si>
  <si>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</si>
  <si>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</si>
  <si>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</si>
  <si>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</si>
  <si>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</si>
  <si>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</si>
  <si>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</si>
  <si>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</si>
  <si>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</si>
  <si>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</si>
  <si>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</si>
  <si>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</si>
  <si>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</si>
  <si>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</si>
  <si>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</si>
  <si>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</si>
  <si>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</si>
  <si>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</si>
  <si>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</si>
  <si>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</si>
  <si>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</si>
  <si>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</si>
  <si>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</si>
  <si>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</si>
  <si>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</si>
  <si>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</si>
  <si>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</si>
  <si>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</si>
  <si>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</si>
  <si>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</si>
  <si>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</si>
  <si>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</si>
  <si>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</si>
  <si>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</si>
  <si>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</si>
  <si>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</si>
  <si>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</si>
  <si>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</si>
  <si>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</si>
  <si>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</si>
  <si>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</si>
  <si>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</si>
  <si>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</si>
  <si>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</si>
  <si>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</si>
  <si>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</si>
  <si>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</si>
  <si>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</si>
  <si>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</si>
  <si>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</si>
  <si>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</si>
  <si>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</si>
  <si>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</si>
  <si>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</si>
  <si>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</si>
  <si>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</si>
  <si>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</si>
  <si>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</si>
  <si>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</si>
  <si>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</si>
  <si>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</si>
  <si>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</si>
  <si>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</si>
  <si>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</si>
  <si>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</si>
  <si>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</si>
  <si>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</si>
  <si>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</si>
  <si>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</si>
  <si>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</si>
  <si>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</si>
  <si>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</si>
  <si>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</si>
  <si>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</si>
  <si>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</si>
  <si>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</si>
  <si>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</si>
  <si>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</si>
  <si>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</si>
  <si>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</si>
  <si>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</si>
  <si>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</si>
  <si>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</si>
  <si>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</si>
  <si>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</si>
  <si>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</si>
  <si>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</si>
  <si>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</si>
  <si>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</si>
  <si>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</si>
  <si>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</si>
  <si>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</si>
  <si>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</si>
  <si>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</si>
  <si>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</si>
  <si>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</si>
  <si>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</si>
  <si>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</si>
  <si>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</si>
  <si>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</si>
  <si>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</si>
  <si>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</si>
  <si>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</si>
  <si>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</si>
  <si>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</si>
  <si>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</si>
  <si>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</si>
  <si>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</si>
  <si>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</si>
  <si>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</si>
  <si>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</si>
  <si>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</si>
  <si>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</si>
  <si>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</si>
  <si>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</si>
  <si>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</si>
  <si>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</si>
  <si>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</si>
  <si>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</si>
  <si>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</si>
  <si>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</si>
  <si>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</si>
  <si>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</si>
  <si>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</si>
  <si>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</si>
  <si>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</si>
  <si>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</si>
  <si>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</si>
  <si>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</si>
  <si>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</si>
  <si>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</si>
  <si>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</si>
  <si>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</si>
  <si>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</si>
  <si>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</si>
  <si>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</si>
  <si>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</si>
  <si>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</si>
  <si>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</si>
  <si>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</si>
  <si>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</si>
  <si>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</si>
  <si>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</si>
  <si>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</si>
  <si>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</si>
  <si>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</si>
  <si>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</si>
  <si>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</si>
  <si>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</si>
  <si>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</si>
  <si>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</si>
  <si>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</si>
  <si>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</si>
  <si>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</si>
  <si>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</si>
  <si>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</si>
  <si>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</si>
  <si>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</si>
  <si>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</si>
  <si>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</si>
  <si>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</si>
  <si>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</si>
  <si>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</si>
  <si>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</si>
  <si>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</si>
  <si>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</si>
  <si>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</si>
  <si>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</si>
  <si>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</si>
  <si>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</si>
  <si>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</si>
  <si>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</si>
  <si>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</si>
  <si>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</si>
  <si>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</si>
  <si>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</si>
  <si>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</si>
  <si>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</si>
  <si>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</si>
  <si>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</si>
  <si>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</si>
  <si>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</si>
  <si>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</si>
  <si>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</si>
  <si>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</si>
  <si>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</si>
  <si>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</si>
  <si>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</si>
  <si>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</si>
  <si>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</si>
  <si>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</si>
  <si>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</si>
  <si>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</si>
  <si>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</si>
  <si>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</si>
  <si>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</si>
  <si>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</si>
  <si>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</si>
  <si>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</si>
  <si>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</si>
  <si>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</si>
  <si>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</si>
  <si>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</si>
  <si>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</si>
  <si>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</si>
  <si>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</si>
  <si>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</si>
  <si>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</si>
  <si>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</si>
  <si>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</si>
  <si>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</si>
  <si>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</si>
  <si>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</si>
  <si>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</si>
  <si>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</si>
  <si>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</si>
  <si>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</si>
  <si>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</si>
  <si>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</si>
  <si>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</si>
  <si>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</si>
  <si>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</si>
  <si>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</si>
  <si>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</si>
  <si>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</si>
  <si>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</si>
  <si>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</si>
  <si>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</si>
  <si>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</si>
  <si>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</si>
  <si>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</si>
  <si>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</si>
  <si>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</si>
  <si>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</si>
  <si>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</si>
  <si>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</si>
  <si>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</si>
  <si>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</si>
  <si>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</si>
  <si>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</si>
  <si>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</si>
  <si>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</si>
  <si>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</si>
  <si>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</si>
  <si>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</si>
  <si>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</si>
  <si>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</si>
  <si>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</si>
  <si>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</si>
  <si>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</si>
  <si>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</si>
  <si>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</si>
  <si>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</si>
  <si>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</si>
  <si>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</si>
  <si>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</si>
  <si>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</si>
  <si>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</si>
  <si>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</si>
  <si>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</si>
  <si>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</si>
  <si>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</si>
  <si>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</si>
  <si>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</si>
  <si>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</si>
  <si>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</si>
  <si>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</si>
  <si>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</si>
  <si>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</si>
  <si>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</si>
  <si>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</si>
  <si>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</si>
  <si>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</si>
  <si>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</si>
  <si>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</si>
  <si>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</si>
  <si>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</si>
  <si>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</si>
  <si>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</si>
  <si>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</si>
  <si>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</si>
  <si>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</si>
  <si>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</si>
  <si>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</si>
  <si>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</si>
  <si>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</si>
  <si>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</si>
  <si>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</si>
  <si>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</si>
  <si>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</si>
  <si>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</si>
  <si>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</si>
  <si>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</si>
  <si>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</si>
  <si>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</si>
  <si>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</si>
  <si>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</si>
  <si>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</si>
  <si>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</si>
  <si>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</si>
  <si>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</si>
  <si>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</si>
  <si>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</si>
  <si>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</si>
  <si>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</si>
  <si>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</si>
  <si>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</si>
  <si>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</si>
  <si>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</si>
  <si>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</si>
  <si>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</si>
  <si>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</si>
  <si>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</si>
  <si>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</si>
  <si>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</si>
  <si>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</si>
  <si>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</si>
  <si>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</si>
  <si>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</si>
  <si>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</si>
  <si>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</si>
  <si>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</si>
  <si>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</si>
  <si>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</si>
  <si>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</si>
  <si>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</si>
  <si>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</si>
  <si>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</si>
  <si>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</si>
  <si>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</si>
  <si>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</si>
  <si>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</si>
  <si>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</si>
  <si>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</si>
  <si>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</si>
  <si>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</si>
  <si>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</si>
  <si>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</si>
  <si>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</si>
  <si>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</si>
  <si>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</si>
  <si>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</si>
  <si>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</si>
  <si>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</si>
  <si>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</si>
  <si>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</si>
  <si>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</si>
  <si>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</si>
  <si>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</si>
  <si>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</si>
  <si>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</si>
  <si>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</si>
  <si>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</si>
  <si>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</si>
  <si>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</si>
  <si>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</si>
  <si>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</si>
  <si>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</si>
  <si>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</si>
  <si>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</si>
  <si>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</si>
  <si>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</si>
  <si>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</si>
  <si>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</si>
  <si>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</si>
  <si>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</si>
  <si>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</si>
  <si>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</si>
  <si>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</si>
  <si>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</si>
  <si>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</si>
  <si>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</si>
  <si>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</si>
  <si>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</si>
  <si>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</si>
  <si>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</si>
  <si>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</si>
  <si>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</si>
  <si>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</si>
  <si>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</si>
  <si>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</si>
  <si>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</si>
  <si>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</si>
  <si>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</si>
  <si>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</si>
  <si>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</si>
  <si>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</si>
  <si>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</si>
  <si>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</si>
  <si>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</si>
  <si>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</si>
  <si>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</si>
  <si>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</si>
  <si>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</si>
  <si>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</si>
  <si>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</si>
  <si>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</si>
  <si>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</si>
  <si>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</si>
  <si>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</si>
  <si>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</si>
  <si>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</si>
  <si>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</si>
  <si>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</si>
  <si>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</si>
  <si>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</si>
  <si>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</si>
  <si>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</si>
  <si>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</si>
  <si>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</si>
  <si>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</si>
  <si>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</si>
  <si>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</si>
  <si>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</si>
  <si>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</si>
  <si>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</si>
  <si>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</si>
  <si>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</si>
  <si>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</si>
  <si>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</si>
  <si>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</si>
  <si>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</si>
  <si>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</si>
  <si>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</si>
  <si>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</si>
  <si>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</si>
  <si>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</si>
  <si>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</si>
  <si>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</si>
  <si>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</si>
  <si>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</si>
  <si>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</si>
  <si>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</si>
  <si>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</si>
  <si>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</si>
  <si>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</si>
  <si>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</si>
  <si>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</si>
  <si>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</si>
  <si>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</si>
  <si>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</si>
  <si>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</si>
  <si>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</si>
  <si>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</si>
  <si>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</si>
  <si>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</si>
  <si>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</si>
  <si>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</si>
  <si>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</si>
  <si>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</si>
  <si>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</si>
  <si>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</si>
  <si>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</si>
  <si>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</si>
  <si>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</si>
  <si>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</si>
  <si>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</si>
  <si>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</si>
  <si>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</si>
  <si>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</si>
  <si>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</si>
  <si>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</si>
  <si>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</si>
  <si>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</si>
  <si>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</si>
  <si>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</si>
  <si>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</si>
  <si>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</si>
  <si>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</si>
  <si>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</si>
  <si>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</si>
  <si>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</si>
  <si>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</si>
  <si>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</si>
  <si>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</si>
  <si>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</si>
  <si>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</si>
  <si>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</si>
  <si>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</si>
  <si>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</si>
  <si>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</si>
  <si>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</si>
  <si>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</si>
  <si>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</si>
  <si>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</si>
  <si>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</si>
  <si>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</si>
  <si>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</si>
  <si>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</si>
  <si>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</si>
  <si>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</si>
  <si>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</si>
  <si>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</si>
  <si>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</si>
  <si>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</si>
  <si>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</si>
  <si>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</si>
  <si>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</si>
  <si>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</si>
  <si>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</si>
  <si>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</si>
  <si>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</si>
  <si>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</si>
  <si>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</si>
  <si>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</si>
  <si>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</si>
  <si>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</si>
  <si>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</si>
  <si>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</si>
  <si>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</si>
  <si>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</si>
  <si>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</si>
  <si>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</si>
  <si>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</si>
  <si>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</si>
  <si>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</si>
  <si>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</si>
  <si>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</si>
  <si>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</si>
  <si>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</si>
  <si>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</si>
  <si>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</si>
  <si>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</si>
  <si>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</si>
  <si>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</si>
  <si>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</si>
  <si>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</si>
  <si>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</si>
  <si>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</si>
  <si>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</si>
  <si>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</si>
  <si>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</si>
  <si>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</si>
  <si>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</si>
  <si>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</si>
  <si>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</si>
  <si>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</si>
  <si>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</si>
  <si>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</si>
  <si>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</si>
  <si>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</si>
  <si>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</si>
  <si>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</si>
  <si>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</si>
  <si>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</si>
  <si>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</si>
  <si>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</si>
  <si>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</si>
  <si>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</si>
  <si>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</si>
  <si>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</si>
  <si>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</si>
  <si>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</si>
  <si>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</si>
  <si>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</si>
  <si>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</si>
  <si>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</si>
  <si>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</si>
  <si>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</si>
  <si>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</si>
  <si>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</si>
  <si>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</si>
  <si>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</si>
  <si>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</si>
  <si>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</si>
  <si>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</si>
  <si>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</si>
  <si>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</si>
  <si>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</si>
  <si>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</si>
  <si>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</si>
  <si>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</si>
  <si>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</si>
  <si>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</si>
  <si>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</si>
  <si>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</si>
  <si>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</si>
  <si>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</si>
  <si>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</si>
  <si>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</si>
  <si>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</si>
  <si>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</si>
  <si>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</si>
  <si>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</si>
  <si>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</si>
  <si>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</si>
  <si>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</si>
  <si>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</si>
  <si>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</si>
  <si>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</si>
  <si>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</si>
  <si>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</si>
  <si>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</si>
  <si>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</si>
  <si>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</si>
  <si>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</si>
  <si>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</si>
  <si>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</si>
  <si>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</si>
  <si>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</si>
  <si>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</si>
  <si>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</si>
  <si>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</si>
  <si>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</si>
  <si>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</si>
  <si>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</si>
  <si>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</si>
  <si>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</si>
  <si>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</si>
  <si>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</si>
  <si>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</si>
  <si>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</si>
  <si>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</si>
  <si>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</si>
  <si>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</si>
  <si>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</si>
  <si>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</si>
  <si>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</si>
  <si>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</si>
  <si>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</si>
  <si>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</si>
  <si>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</si>
  <si>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</si>
  <si>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</si>
  <si>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</si>
  <si>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</si>
  <si>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</si>
  <si>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</si>
  <si>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</si>
  <si>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</si>
  <si>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</si>
  <si>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</si>
  <si>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</si>
  <si>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</si>
  <si>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</si>
  <si>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</si>
  <si>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</si>
  <si>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</si>
  <si>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</si>
  <si>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</si>
  <si>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</si>
  <si>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</si>
  <si>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</si>
  <si>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</si>
  <si>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</si>
  <si>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</si>
  <si>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</si>
  <si>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</si>
  <si>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</si>
  <si>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</si>
  <si>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</si>
  <si>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</si>
  <si>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</si>
  <si>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</si>
  <si>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</si>
  <si>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</si>
  <si>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</si>
  <si>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</si>
  <si>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</si>
  <si>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</si>
  <si>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</si>
  <si>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</si>
  <si>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</si>
  <si>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</si>
  <si>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</si>
  <si>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</si>
  <si>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</si>
  <si>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</si>
  <si>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</si>
  <si>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</si>
  <si>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</si>
  <si>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</si>
  <si>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</si>
  <si>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</si>
  <si>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</si>
  <si>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</si>
  <si>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</si>
  <si>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</si>
  <si>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</si>
  <si>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</si>
  <si>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</si>
  <si>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</si>
  <si>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</si>
  <si>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</si>
  <si>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</si>
  <si>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</si>
  <si>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</si>
  <si>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</si>
  <si>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</si>
  <si>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</si>
  <si>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</si>
  <si>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</si>
  <si>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</si>
  <si>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</si>
  <si>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</si>
  <si>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</si>
  <si>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</si>
  <si>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</si>
  <si>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</si>
  <si>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</si>
  <si>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</si>
  <si>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</si>
  <si>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</si>
  <si>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</si>
  <si>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</si>
  <si>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</si>
  <si>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</si>
  <si>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</si>
  <si>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</si>
  <si>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</si>
  <si>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</si>
  <si>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</si>
  <si>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</si>
  <si>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</si>
  <si>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</si>
  <si>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</si>
  <si>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</si>
  <si>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</si>
  <si>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</si>
  <si>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</si>
  <si>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</si>
  <si>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</si>
  <si>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</si>
  <si>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</si>
  <si>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</si>
  <si>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</si>
  <si>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</si>
  <si>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</si>
  <si>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</si>
  <si>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</si>
  <si>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</si>
  <si>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</si>
  <si>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</si>
  <si>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</si>
  <si>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</si>
  <si>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</si>
  <si>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</si>
  <si>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</si>
  <si>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</si>
  <si>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</si>
  <si>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</si>
  <si>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</si>
  <si>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</si>
  <si>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</si>
  <si>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</si>
  <si>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</si>
  <si>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</si>
  <si>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</si>
  <si>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</si>
  <si>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</si>
  <si>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</si>
  <si>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</si>
  <si>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</si>
  <si>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</si>
  <si>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</si>
  <si>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</si>
  <si>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</si>
  <si>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</si>
  <si>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</si>
  <si>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</si>
  <si>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</si>
  <si>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</si>
  <si>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</si>
  <si>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</si>
  <si>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</si>
  <si>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</si>
  <si>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</si>
  <si>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</si>
  <si>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</si>
  <si>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</si>
  <si>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</si>
  <si>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</si>
  <si>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</si>
  <si>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</si>
  <si>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</si>
  <si>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</si>
  <si>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</si>
  <si>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</si>
  <si>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</si>
  <si>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</si>
  <si>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</si>
  <si>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</si>
  <si>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</si>
  <si>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</si>
  <si>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</si>
  <si>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</si>
  <si>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</si>
  <si>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</si>
  <si>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</si>
  <si>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</si>
  <si>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</si>
  <si>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</si>
  <si>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</si>
  <si>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</si>
  <si>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</si>
  <si>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</si>
  <si>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</si>
  <si>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</si>
  <si>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</si>
  <si>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</si>
  <si>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</si>
  <si>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</si>
  <si>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</si>
  <si>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</si>
  <si>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</si>
  <si>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</si>
  <si>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</si>
  <si>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</si>
  <si>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</si>
  <si>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</si>
  <si>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</si>
  <si>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</si>
  <si>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</si>
  <si>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</si>
  <si>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</si>
  <si>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</si>
  <si>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</si>
  <si>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</si>
  <si>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</si>
  <si>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</si>
  <si>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</si>
  <si>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</si>
  <si>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</si>
  <si>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</si>
  <si>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</si>
  <si>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</si>
  <si>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</si>
  <si>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</si>
  <si>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</si>
  <si>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</si>
  <si>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</si>
  <si>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</si>
  <si>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</si>
  <si>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</si>
  <si>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</si>
  <si>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</si>
  <si>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</si>
  <si>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</si>
  <si>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</si>
  <si>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</si>
  <si>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</si>
  <si>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</si>
  <si>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</si>
  <si>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</si>
  <si>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</si>
  <si>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</si>
  <si>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</si>
  <si>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</si>
  <si>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</si>
  <si>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</si>
  <si>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</si>
  <si>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</si>
  <si>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</si>
  <si>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</si>
  <si>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</si>
  <si>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</si>
  <si>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</si>
  <si>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</si>
  <si>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</si>
  <si>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</si>
  <si>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</si>
  <si>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</si>
  <si>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</si>
  <si>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</si>
  <si>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</si>
  <si>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</si>
  <si>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</si>
  <si>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</si>
  <si>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</si>
  <si>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</si>
  <si>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</si>
  <si>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</si>
  <si>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</si>
  <si>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</si>
  <si>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</si>
  <si>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</si>
  <si>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</si>
  <si>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</si>
  <si>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</si>
  <si>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</si>
  <si>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</si>
  <si>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</si>
  <si>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</si>
  <si>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</si>
  <si>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</si>
  <si>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</si>
  <si>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</si>
  <si>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</si>
  <si>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</si>
  <si>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</si>
  <si>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</si>
  <si>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</si>
  <si>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</si>
  <si>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</si>
  <si>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</si>
  <si>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</si>
  <si>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</si>
  <si>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</si>
  <si>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</si>
  <si>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</si>
  <si>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</si>
  <si>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</si>
  <si>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</si>
  <si>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</si>
  <si>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</si>
  <si>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</si>
  <si>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</si>
  <si>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</si>
  <si>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</si>
  <si>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</si>
  <si>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</si>
  <si>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</si>
  <si>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</si>
  <si>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</si>
  <si>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</si>
  <si>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</si>
  <si>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</si>
  <si>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</si>
  <si>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</si>
  <si>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</si>
  <si>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</si>
  <si>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</si>
  <si>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</si>
  <si>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</si>
  <si>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</si>
  <si>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</si>
  <si>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</si>
  <si>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</si>
  <si>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</si>
  <si>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</si>
  <si>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</si>
  <si>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</si>
  <si>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</si>
  <si>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</si>
  <si>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</si>
  <si>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</si>
  <si>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</si>
  <si>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</si>
  <si>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</si>
  <si>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</si>
  <si>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</si>
  <si>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</si>
  <si>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</si>
  <si>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</si>
  <si>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</si>
  <si>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</si>
  <si>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</si>
  <si>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</si>
  <si>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</si>
  <si>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</si>
  <si>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</si>
  <si>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</si>
  <si>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</si>
  <si>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</si>
  <si>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</si>
  <si>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</si>
  <si>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</si>
  <si>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</si>
  <si>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</si>
  <si>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</si>
  <si>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</si>
  <si>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</si>
  <si>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</si>
  <si>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</si>
  <si>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</si>
  <si>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</si>
  <si>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</si>
  <si>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</si>
  <si>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</si>
  <si>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</si>
  <si>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</si>
  <si>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</si>
  <si>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</si>
  <si>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</si>
  <si>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</si>
  <si>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</si>
  <si>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</si>
  <si>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</si>
  <si>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</si>
  <si>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</si>
  <si>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</si>
  <si>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</si>
  <si>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</si>
  <si>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</si>
  <si>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</si>
  <si>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</si>
  <si>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</si>
  <si>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</si>
  <si>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</si>
  <si>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</si>
  <si>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</si>
  <si>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</si>
  <si>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</si>
  <si>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</si>
  <si>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</si>
  <si>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</si>
  <si>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</si>
  <si>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</si>
  <si>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</si>
  <si>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</si>
  <si>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</si>
  <si>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</si>
  <si>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</si>
  <si>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</si>
  <si>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</si>
  <si>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</si>
  <si>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</si>
  <si>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</si>
  <si>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</si>
  <si>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</si>
  <si>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</si>
  <si>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</si>
  <si>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</si>
  <si>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</si>
  <si>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</si>
  <si>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</si>
  <si>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</si>
  <si>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</si>
  <si>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</si>
  <si>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</si>
  <si>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</si>
  <si>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</si>
  <si>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</si>
  <si>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</si>
  <si>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</si>
  <si>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</si>
  <si>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</si>
  <si>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</si>
  <si>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</si>
  <si>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</si>
  <si>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</si>
  <si>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</si>
  <si>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</si>
  <si>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</si>
  <si>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</si>
  <si>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</si>
  <si>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</si>
  <si>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</si>
  <si>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</si>
  <si>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</si>
  <si>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</si>
  <si>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</si>
  <si>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</si>
  <si>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</si>
  <si>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</si>
  <si>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</si>
  <si>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</si>
  <si>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</si>
  <si>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</si>
  <si>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</si>
  <si>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</si>
  <si>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</si>
  <si>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</si>
  <si>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</si>
  <si>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</si>
  <si>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</si>
  <si>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</si>
  <si>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</si>
  <si>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</si>
  <si>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</si>
  <si>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</si>
  <si>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</si>
  <si>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</si>
  <si>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</si>
  <si>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</si>
  <si>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</si>
  <si>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</si>
  <si>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</si>
  <si>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</si>
  <si>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</si>
  <si>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</si>
  <si>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</si>
  <si>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</si>
  <si>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</si>
  <si>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</si>
  <si>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</si>
  <si>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</si>
  <si>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</si>
  <si>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</si>
  <si>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</si>
  <si>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</si>
  <si>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</si>
  <si>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</si>
  <si>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</si>
  <si>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</si>
  <si>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</si>
  <si>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</si>
  <si>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</si>
  <si>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</si>
  <si>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</si>
  <si>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</si>
  <si>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</si>
  <si>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</si>
  <si>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</si>
  <si>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</si>
  <si>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</si>
  <si>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</si>
  <si>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</si>
  <si>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</si>
  <si>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</si>
  <si>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</si>
  <si>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</si>
  <si>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</si>
  <si>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</si>
  <si>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</si>
  <si>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</si>
  <si>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</si>
  <si>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</si>
  <si>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</si>
  <si>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</si>
  <si>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</si>
  <si>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</si>
  <si>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</si>
  <si>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</si>
  <si>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</si>
  <si>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</si>
  <si>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</si>
  <si>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</si>
  <si>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</si>
  <si>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</si>
  <si>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</si>
  <si>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</si>
  <si>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</si>
  <si>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</si>
  <si>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</si>
  <si>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</si>
  <si>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</si>
  <si>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</si>
  <si>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</si>
  <si>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</si>
  <si>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</si>
  <si>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</si>
  <si>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</si>
  <si>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</si>
  <si>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</si>
  <si>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</si>
  <si>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</si>
  <si>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</si>
  <si>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</si>
  <si>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</si>
  <si>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</si>
  <si>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</si>
  <si>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</si>
  <si>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</si>
  <si>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</si>
  <si>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</si>
  <si>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</si>
  <si>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</si>
  <si>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</si>
  <si>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</si>
  <si>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</si>
  <si>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</si>
  <si>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</si>
  <si>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</si>
  <si>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</si>
  <si>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</si>
  <si>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</si>
  <si>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</si>
  <si>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</si>
  <si>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</si>
  <si>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</si>
  <si>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</si>
  <si>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</si>
  <si>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</si>
  <si>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</si>
  <si>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</si>
  <si>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</si>
  <si>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</si>
  <si>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</si>
  <si>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</si>
  <si>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</si>
  <si>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</si>
  <si>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</si>
  <si>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</si>
  <si>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</si>
  <si>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</si>
  <si>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</si>
  <si>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</si>
  <si>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</si>
  <si>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</si>
  <si>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</si>
  <si>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</si>
  <si>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</si>
  <si>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</si>
  <si>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</si>
  <si>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</si>
  <si>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</si>
  <si>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</si>
  <si>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</si>
  <si>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</si>
  <si>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</si>
  <si>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</si>
  <si>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</si>
  <si>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</si>
  <si>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</si>
  <si>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</si>
  <si>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</si>
  <si>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</si>
  <si>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</si>
  <si>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</si>
  <si>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</si>
  <si>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</si>
  <si>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</si>
  <si>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</si>
  <si>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</si>
  <si>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</si>
  <si>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</si>
  <si>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</si>
  <si>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</si>
  <si>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</si>
  <si>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</si>
  <si>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</si>
  <si>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</si>
  <si>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</si>
  <si>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</si>
  <si>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</si>
  <si>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</si>
  <si>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</si>
  <si>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</si>
  <si>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</si>
  <si>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</si>
  <si>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</si>
  <si>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</si>
  <si>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</si>
  <si>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</si>
  <si>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</si>
  <si>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</si>
  <si>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</si>
  <si>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</si>
  <si>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</si>
  <si>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</si>
  <si>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</si>
  <si>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</si>
  <si>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</si>
  <si>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</si>
  <si>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</si>
  <si>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</si>
  <si>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</si>
  <si>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</si>
  <si>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</si>
  <si>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</si>
  <si>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</si>
  <si>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</si>
  <si>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</si>
  <si>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</si>
  <si>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</si>
  <si>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</si>
  <si>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</si>
  <si>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</si>
  <si>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</si>
  <si>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</si>
  <si>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</si>
  <si>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</si>
  <si>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</si>
  <si>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</si>
  <si>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</si>
  <si>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</si>
  <si>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</si>
  <si>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</si>
  <si>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</si>
  <si>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</si>
  <si>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</si>
  <si>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</si>
  <si>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</si>
  <si>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</si>
  <si>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</si>
  <si>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</si>
  <si>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</si>
  <si>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</si>
  <si>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</si>
  <si>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</si>
  <si>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</si>
  <si>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</si>
  <si>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</si>
  <si>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</si>
  <si>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</si>
  <si>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</si>
  <si>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</si>
  <si>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</si>
  <si>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</si>
  <si>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</si>
  <si>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</si>
  <si>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</si>
  <si>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</si>
  <si>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</si>
  <si>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</si>
  <si>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</si>
  <si>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</si>
  <si>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</si>
  <si>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</si>
  <si>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</si>
  <si>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</si>
  <si>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</si>
  <si>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</si>
  <si>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</si>
  <si>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</si>
  <si>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</si>
  <si>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</si>
  <si>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</si>
  <si>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</si>
  <si>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</si>
  <si>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</si>
  <si>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</si>
  <si>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</si>
  <si>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</si>
  <si>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</si>
  <si>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</si>
  <si>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</si>
  <si>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</si>
  <si>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</si>
  <si>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</si>
  <si>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</si>
  <si>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</si>
  <si>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</si>
  <si>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</si>
  <si>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</si>
  <si>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</si>
  <si>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</si>
  <si>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</si>
  <si>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</si>
  <si>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</si>
  <si>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</si>
  <si>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</si>
  <si>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</si>
  <si>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</si>
  <si>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</si>
  <si>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</si>
  <si>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</si>
  <si>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</si>
  <si>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</si>
  <si>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</si>
  <si>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</si>
  <si>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</si>
  <si>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</si>
  <si>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</si>
  <si>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</si>
  <si>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</si>
  <si>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</si>
  <si>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</si>
  <si>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</si>
  <si>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</si>
  <si>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</si>
  <si>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</si>
  <si>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</si>
  <si>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</si>
  <si>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</si>
  <si>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</si>
  <si>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</si>
  <si>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</si>
  <si>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</si>
  <si>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</si>
  <si>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</si>
  <si>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</si>
  <si>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</si>
  <si>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</si>
  <si>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</si>
  <si>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</si>
  <si>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</si>
  <si>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</si>
  <si>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</si>
  <si>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</si>
  <si>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</si>
  <si>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</si>
  <si>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</si>
  <si>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</si>
  <si>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</si>
  <si>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</si>
  <si>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</si>
  <si>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</si>
  <si>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</si>
  <si>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</si>
  <si>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</si>
  <si>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</si>
  <si>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</si>
  <si>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</si>
  <si>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</si>
  <si>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</si>
  <si>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</si>
  <si>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</si>
  <si>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</si>
  <si>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</si>
  <si>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</si>
  <si>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</si>
  <si>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</si>
  <si>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</si>
  <si>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</si>
  <si>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</si>
  <si>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</si>
  <si>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</si>
  <si>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</si>
  <si>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</si>
  <si>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</si>
  <si>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</si>
  <si>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</si>
  <si>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</si>
  <si>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</si>
  <si>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</si>
  <si>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</si>
  <si>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</si>
  <si>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</si>
  <si>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</si>
  <si>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</si>
  <si>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</si>
  <si>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</si>
  <si>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</si>
  <si>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</si>
  <si>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</si>
  <si>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</si>
  <si>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</si>
  <si>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</si>
  <si>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</si>
  <si>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</si>
  <si>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</si>
  <si>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</si>
  <si>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</si>
  <si>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</si>
  <si>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</si>
  <si>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</si>
  <si>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</si>
  <si>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</si>
  <si>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</si>
  <si>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</si>
  <si>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</si>
  <si>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</si>
  <si>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</si>
  <si>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</si>
  <si>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</si>
  <si>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</si>
  <si>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</si>
  <si>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</si>
  <si>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</si>
  <si>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</si>
  <si>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</si>
  <si>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</si>
  <si>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</si>
  <si>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</si>
  <si>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</si>
  <si>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</si>
  <si>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</si>
  <si>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</si>
  <si>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</si>
  <si>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</si>
  <si>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</si>
  <si>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</si>
  <si>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</si>
  <si>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</si>
  <si>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</si>
  <si>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</si>
  <si>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</si>
  <si>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</si>
  <si>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</si>
  <si>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</si>
  <si>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</si>
  <si>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</si>
  <si>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</si>
  <si>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</si>
  <si>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</si>
  <si>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</si>
  <si>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</si>
  <si>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</si>
  <si>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</si>
  <si>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</si>
  <si>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</si>
  <si>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</si>
  <si>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</si>
  <si>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</si>
  <si>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</si>
  <si>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</si>
  <si>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</si>
  <si>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</si>
  <si>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</si>
  <si>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</si>
  <si>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</si>
  <si>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</si>
  <si>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</si>
  <si>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</si>
  <si>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</si>
  <si>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</si>
  <si>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</si>
  <si>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</si>
  <si>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</si>
  <si>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</si>
  <si>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</si>
  <si>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</si>
  <si>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</si>
  <si>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</si>
  <si>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</si>
  <si>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</si>
  <si>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</si>
  <si>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</si>
  <si>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</si>
  <si>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</si>
  <si>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</si>
  <si>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</si>
  <si>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</si>
  <si>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</si>
  <si>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</si>
  <si>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</si>
  <si>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</si>
  <si>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</si>
  <si>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</si>
  <si>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</si>
  <si>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</si>
  <si>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</si>
  <si>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</si>
  <si>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</si>
  <si>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</si>
  <si>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</si>
  <si>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</si>
  <si>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</si>
  <si>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</si>
  <si>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</si>
  <si>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</si>
  <si>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</si>
  <si>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</si>
  <si>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</si>
  <si>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</si>
  <si>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</si>
  <si>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</si>
  <si>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</si>
  <si>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</si>
  <si>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</si>
  <si>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</si>
  <si>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</si>
  <si>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</si>
  <si>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</si>
  <si>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</si>
  <si>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</si>
  <si>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</si>
  <si>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</si>
  <si>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</si>
  <si>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</si>
  <si>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</si>
  <si>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</si>
  <si>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</si>
  <si>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</si>
  <si>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</si>
  <si>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</si>
  <si>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</si>
  <si>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</si>
  <si>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</si>
  <si>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</si>
  <si>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</si>
  <si>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</si>
  <si>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</si>
  <si>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</si>
  <si>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</si>
  <si>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</si>
  <si>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</si>
  <si>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</si>
  <si>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</si>
  <si>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</si>
  <si>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</si>
  <si>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</si>
  <si>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</si>
  <si>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</si>
  <si>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</si>
  <si>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</si>
  <si>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</si>
  <si>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</si>
  <si>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</si>
  <si>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</si>
  <si>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</si>
  <si>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</si>
  <si>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</si>
  <si>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</si>
  <si>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</si>
  <si>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</si>
  <si>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</si>
  <si>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</si>
  <si>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</si>
  <si>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</si>
  <si>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</si>
  <si>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</si>
  <si>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</si>
  <si>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</si>
  <si>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</si>
  <si>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</si>
  <si>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</si>
  <si>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</si>
  <si>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</si>
  <si>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</si>
  <si>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</si>
  <si>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</si>
  <si>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</si>
  <si>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</si>
  <si>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</si>
  <si>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</si>
  <si>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</si>
  <si>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</si>
  <si>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</si>
  <si>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</si>
  <si>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</si>
  <si>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</si>
  <si>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</si>
  <si>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</si>
  <si>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</si>
  <si>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</si>
  <si>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</si>
  <si>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</si>
  <si>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</si>
  <si>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</si>
  <si>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</si>
  <si>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</si>
  <si>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</si>
  <si>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</si>
  <si>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</si>
  <si>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</si>
  <si>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</si>
  <si>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</si>
  <si>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</si>
  <si>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</si>
  <si>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</si>
  <si>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</si>
  <si>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</si>
  <si>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</si>
  <si>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</si>
  <si>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</si>
  <si>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</si>
  <si>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</si>
  <si>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</si>
  <si>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</si>
  <si>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</si>
  <si>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</si>
  <si>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</si>
  <si>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</si>
  <si>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</si>
  <si>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</si>
  <si>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</si>
  <si>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</si>
  <si>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</si>
  <si>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</si>
  <si>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</si>
  <si>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</si>
  <si>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</si>
  <si>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</si>
  <si>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</si>
  <si>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</si>
  <si>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</si>
  <si>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</si>
  <si>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</si>
  <si>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</si>
  <si>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</si>
  <si>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</si>
  <si>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</si>
  <si>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</si>
  <si>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</si>
  <si>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</si>
  <si>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</si>
  <si>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</si>
  <si>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</si>
  <si>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</si>
  <si>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</si>
  <si>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</si>
  <si>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</si>
  <si>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</si>
  <si>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</si>
  <si>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</si>
  <si>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</si>
  <si>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</si>
  <si>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</si>
  <si>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</si>
  <si>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</si>
  <si>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</si>
  <si>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</si>
  <si>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</si>
  <si>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</si>
  <si>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</si>
  <si>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</si>
  <si>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</si>
  <si>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</si>
  <si>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</si>
  <si>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</si>
  <si>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</si>
  <si>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</si>
  <si>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</si>
  <si>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</si>
  <si>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</si>
  <si>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</si>
  <si>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</si>
  <si>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</si>
  <si>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</si>
  <si>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</si>
  <si>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</si>
  <si>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</si>
  <si>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</si>
  <si>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</si>
  <si>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</si>
  <si>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</si>
  <si>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</si>
  <si>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</si>
  <si>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</si>
  <si>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</si>
  <si>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</si>
  <si>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</si>
  <si>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</si>
  <si>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</si>
  <si>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</si>
  <si>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</si>
  <si>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</si>
  <si>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</si>
  <si>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</si>
  <si>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</si>
  <si>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</si>
  <si>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</si>
  <si>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</si>
  <si>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</si>
  <si>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</si>
  <si>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</si>
  <si>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</si>
  <si>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</si>
  <si>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</si>
  <si>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</si>
  <si>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</si>
  <si>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</si>
  <si>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</si>
  <si>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</si>
  <si>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</si>
  <si>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</si>
  <si>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</si>
  <si>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</si>
  <si>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</si>
  <si>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</si>
  <si>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</si>
  <si>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</si>
  <si>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</si>
  <si>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</si>
  <si>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</si>
  <si>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</si>
  <si>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</si>
  <si>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</si>
  <si>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</si>
  <si>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</si>
  <si>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</si>
  <si>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</si>
  <si>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</si>
  <si>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</si>
  <si>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</si>
  <si>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</si>
  <si>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</si>
  <si>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</si>
  <si>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</si>
  <si>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</si>
  <si>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</si>
  <si>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</si>
  <si>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</si>
  <si>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</si>
  <si>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</si>
  <si>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</si>
  <si>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</si>
  <si>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</si>
  <si>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</si>
  <si>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</si>
  <si>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</si>
  <si>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</si>
  <si>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</si>
  <si>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</si>
  <si>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</si>
  <si>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</si>
  <si>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</si>
  <si>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</si>
  <si>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</si>
  <si>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</si>
  <si>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</si>
  <si>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</si>
  <si>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</si>
  <si>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</si>
  <si>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</si>
  <si>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</si>
  <si>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</si>
  <si>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</si>
  <si>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</si>
  <si>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</si>
  <si>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</si>
  <si>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</si>
  <si>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</si>
  <si>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</si>
  <si>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</si>
  <si>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</si>
  <si>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</si>
  <si>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</si>
  <si>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</si>
  <si>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</si>
  <si>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</si>
  <si>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</si>
  <si>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</si>
  <si>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</si>
  <si>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</si>
  <si>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</si>
  <si>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</si>
  <si>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</si>
  <si>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</si>
  <si>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</si>
  <si>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</si>
  <si>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</si>
  <si>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</si>
  <si>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</si>
  <si>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</si>
  <si>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</si>
  <si>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</si>
  <si>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</si>
  <si>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</si>
  <si>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</si>
  <si>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</si>
  <si>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</si>
  <si>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</si>
  <si>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</si>
  <si>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</si>
  <si>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</si>
  <si>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</si>
  <si>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</si>
  <si>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</si>
  <si>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</si>
  <si>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</si>
  <si>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</si>
  <si>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</si>
  <si>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</si>
  <si>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</si>
  <si>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</si>
  <si>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</si>
  <si>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</si>
  <si>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</si>
  <si>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</si>
  <si>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</si>
  <si>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</si>
  <si>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</si>
  <si>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</si>
  <si>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</si>
  <si>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</si>
  <si>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</si>
  <si>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</si>
  <si>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</si>
  <si>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</si>
  <si>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</si>
  <si>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</si>
  <si>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</si>
  <si>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</si>
  <si>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</si>
  <si>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</si>
  <si>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</si>
  <si>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</si>
  <si>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</si>
  <si>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</si>
  <si>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</si>
  <si>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</si>
  <si>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</si>
  <si>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</si>
  <si>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</si>
  <si>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</si>
  <si>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</si>
  <si>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</si>
  <si>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</si>
  <si>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</si>
  <si>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</si>
  <si>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</si>
  <si>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</si>
  <si>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</si>
  <si>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</si>
  <si>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</si>
  <si>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</si>
  <si>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</si>
  <si>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</si>
  <si>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</si>
  <si>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</si>
  <si>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</si>
  <si>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</si>
  <si>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</si>
  <si>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</si>
  <si>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</si>
  <si>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</si>
  <si>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</si>
  <si>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</si>
  <si>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</si>
  <si>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</si>
  <si>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</si>
  <si>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</si>
  <si>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</si>
  <si>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</si>
  <si>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</si>
  <si>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</si>
  <si>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</si>
  <si>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</si>
  <si>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</si>
  <si>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</si>
  <si>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</si>
  <si>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</si>
  <si>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</si>
  <si>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</si>
  <si>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</si>
  <si>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</si>
  <si>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</si>
  <si>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</si>
  <si>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</si>
  <si>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</si>
  <si>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</si>
  <si>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</si>
  <si>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</si>
  <si>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</si>
  <si>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</si>
  <si>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</si>
  <si>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</si>
  <si>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</si>
  <si>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</si>
  <si>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</si>
  <si>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</si>
  <si>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</si>
  <si>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</si>
  <si>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</si>
  <si>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</si>
  <si>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</si>
  <si>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</si>
  <si>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</si>
  <si>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</si>
  <si>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</si>
  <si>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</si>
  <si>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</si>
  <si>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</si>
  <si>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</si>
  <si>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</si>
  <si>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</si>
  <si>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</si>
  <si>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</si>
  <si>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</si>
  <si>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</si>
  <si>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</si>
  <si>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</si>
  <si>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</si>
  <si>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</si>
  <si>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</si>
  <si>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</si>
  <si>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</si>
  <si>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</si>
  <si>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</si>
  <si>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</si>
  <si>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</si>
  <si>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</si>
  <si>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</si>
  <si>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</si>
  <si>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</si>
  <si>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</si>
  <si>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</si>
  <si>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</si>
  <si>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</si>
  <si>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</si>
  <si>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</si>
  <si>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</si>
  <si>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</si>
  <si>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</si>
  <si>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</si>
  <si>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</si>
  <si>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</si>
  <si>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</si>
  <si>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</si>
  <si>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</si>
  <si>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</si>
  <si>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</si>
  <si>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</si>
  <si>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</si>
  <si>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</si>
  <si>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</si>
  <si>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</si>
  <si>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</si>
  <si>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</si>
  <si>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</si>
  <si>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</si>
  <si>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</si>
  <si>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</si>
  <si>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</si>
  <si>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</si>
  <si>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</si>
  <si>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</si>
  <si>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</si>
  <si>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</si>
  <si>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</si>
  <si>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</si>
  <si>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</si>
  <si>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</si>
  <si>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</si>
  <si>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</si>
  <si>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</si>
  <si>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</si>
  <si>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</si>
  <si>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</si>
  <si>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</si>
  <si>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</si>
  <si>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</si>
  <si>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</si>
  <si>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</si>
  <si>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</si>
  <si>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</si>
  <si>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</si>
  <si>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</si>
  <si>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</si>
  <si>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</si>
  <si>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</si>
  <si>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</si>
  <si>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</si>
  <si>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</si>
  <si>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</si>
  <si>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</si>
  <si>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</si>
  <si>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</si>
  <si>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</si>
  <si>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</si>
  <si>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</si>
  <si>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</si>
  <si>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</si>
  <si>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</si>
  <si>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</si>
  <si>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</si>
  <si>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</si>
  <si>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</si>
  <si>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</si>
  <si>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</si>
  <si>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</si>
  <si>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</si>
  <si>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</si>
  <si>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</si>
  <si>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</si>
  <si>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</si>
  <si>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</si>
  <si>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</si>
  <si>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</si>
  <si>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</si>
  <si>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</si>
  <si>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</si>
  <si>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</si>
  <si>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</si>
  <si>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</si>
  <si>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</si>
  <si>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</si>
  <si>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</si>
  <si>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</si>
  <si>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</si>
  <si>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</si>
  <si>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</si>
  <si>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</si>
  <si>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</si>
  <si>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</si>
  <si>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</si>
  <si>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</si>
  <si>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</si>
  <si>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</si>
  <si>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</si>
  <si>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</si>
  <si>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</si>
  <si>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</si>
  <si>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</si>
  <si>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</si>
  <si>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</si>
  <si>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</si>
  <si>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</si>
  <si>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</si>
  <si>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</si>
  <si>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</si>
  <si>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</si>
  <si>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</si>
  <si>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</si>
  <si>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</si>
  <si>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</si>
  <si>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</si>
  <si>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</si>
  <si>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</si>
  <si>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</si>
  <si>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</si>
  <si>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</si>
  <si>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</si>
  <si>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</si>
  <si>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</si>
  <si>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</si>
  <si>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</si>
  <si>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</si>
  <si>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</si>
  <si>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</si>
  <si>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</si>
  <si>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</si>
  <si>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</si>
  <si>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</si>
  <si>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</si>
  <si>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</si>
  <si>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</si>
  <si>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</si>
  <si>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</si>
  <si>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</si>
  <si>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</si>
  <si>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</si>
  <si>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</si>
  <si>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</si>
  <si>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</si>
  <si>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</si>
  <si>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</si>
  <si>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</si>
  <si>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</si>
  <si>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</si>
  <si>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</si>
  <si>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</si>
  <si>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</si>
  <si>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</si>
  <si>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</si>
  <si>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</si>
  <si>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</si>
  <si>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</si>
  <si>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</si>
  <si>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</si>
  <si>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</si>
  <si>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</si>
  <si>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</si>
  <si>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</si>
  <si>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</si>
  <si>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</si>
  <si>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</si>
  <si>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</si>
  <si>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</si>
  <si>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</si>
  <si>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</si>
  <si>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</si>
  <si>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</si>
  <si>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</si>
  <si>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</si>
  <si>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</si>
  <si>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</si>
  <si>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</si>
  <si>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</si>
  <si>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</si>
  <si>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</si>
  <si>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</si>
  <si>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</si>
  <si>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</si>
  <si>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</si>
  <si>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</si>
  <si>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</si>
  <si>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</si>
  <si>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</si>
  <si>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</si>
  <si>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</si>
  <si>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</si>
  <si>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</si>
  <si>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</si>
  <si>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</si>
  <si>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</si>
  <si>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</si>
  <si>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</si>
  <si>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</si>
  <si>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</si>
  <si>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</si>
  <si>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</si>
  <si>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</si>
  <si>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</si>
  <si>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</si>
  <si>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</si>
  <si>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</si>
  <si>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</si>
  <si>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</si>
  <si>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</si>
  <si>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</si>
  <si>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</si>
  <si>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</si>
  <si>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</si>
  <si>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</si>
  <si>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</si>
  <si>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</si>
  <si>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</si>
  <si>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</si>
  <si>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</si>
  <si>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</si>
  <si>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</si>
  <si>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</si>
  <si>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</si>
  <si>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</si>
  <si>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</si>
  <si>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</si>
  <si>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</si>
  <si>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</si>
  <si>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</si>
  <si>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</si>
  <si>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</si>
  <si>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</si>
  <si>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</si>
  <si>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</si>
  <si>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</si>
  <si>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</si>
  <si>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</si>
  <si>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</si>
  <si>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</si>
  <si>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</si>
  <si>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</si>
  <si>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</si>
  <si>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</si>
  <si>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</si>
  <si>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</si>
  <si>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</si>
  <si>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</si>
  <si>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</si>
  <si>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</si>
  <si>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</si>
  <si>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</si>
  <si>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</si>
  <si>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</si>
  <si>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</si>
  <si>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</si>
  <si>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</si>
  <si>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</si>
  <si>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</si>
  <si>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</si>
  <si>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</si>
  <si>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</si>
  <si>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</si>
  <si>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</si>
  <si>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</si>
  <si>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</si>
  <si>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</si>
  <si>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</si>
  <si>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</si>
  <si>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</si>
  <si>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</si>
  <si>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</si>
  <si>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</si>
  <si>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</si>
  <si>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</si>
  <si>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</si>
  <si>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</si>
  <si>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</si>
  <si>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</si>
  <si>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</si>
  <si>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</si>
  <si>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</si>
  <si>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</si>
  <si>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</si>
  <si>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</si>
  <si>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</si>
  <si>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</si>
  <si>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</si>
  <si>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</si>
  <si>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</si>
  <si>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</si>
  <si>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</si>
  <si>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</si>
  <si>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</si>
  <si>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</si>
  <si>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</si>
  <si>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</si>
  <si>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</si>
  <si>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</si>
  <si>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</si>
  <si>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</si>
  <si>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</si>
  <si>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</si>
  <si>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</si>
  <si>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</si>
  <si>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</si>
  <si>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</si>
  <si>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</si>
  <si>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</si>
  <si>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</si>
  <si>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</si>
  <si>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</si>
  <si>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</si>
  <si>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</si>
  <si>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</si>
  <si>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</si>
  <si>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</si>
  <si>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</si>
  <si>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</si>
  <si>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</si>
  <si>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</si>
  <si>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</si>
  <si>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</si>
  <si>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</si>
  <si>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</si>
  <si>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</si>
  <si>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</si>
  <si>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</si>
  <si>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</si>
  <si>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</si>
  <si>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</si>
  <si>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</si>
  <si>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</si>
  <si>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</si>
  <si>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</si>
  <si>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</si>
  <si>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</si>
  <si>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</si>
  <si>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</si>
  <si>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</si>
  <si>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</si>
  <si>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</si>
  <si>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</si>
  <si>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</si>
  <si>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</si>
  <si>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</si>
  <si>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</si>
  <si>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</si>
  <si>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</si>
  <si>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</si>
  <si>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</si>
  <si>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</si>
  <si>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</si>
  <si>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</si>
  <si>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</si>
  <si>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</si>
  <si>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</si>
  <si>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</si>
  <si>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</si>
  <si>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</si>
  <si>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</si>
  <si>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</si>
  <si>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</si>
  <si>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</si>
  <si>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</si>
  <si>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</si>
  <si>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</si>
  <si>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</si>
  <si>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</si>
  <si>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</si>
  <si>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</si>
  <si>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</si>
  <si>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</si>
  <si>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</si>
  <si>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</si>
  <si>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</si>
  <si>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</si>
  <si>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</si>
  <si>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</si>
  <si>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</si>
  <si>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</si>
  <si>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</si>
  <si>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</si>
  <si>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</si>
  <si>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</si>
  <si>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</si>
  <si>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</si>
  <si>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</si>
  <si>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</si>
  <si>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</si>
  <si>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</si>
  <si>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</si>
  <si>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</si>
  <si>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</si>
  <si>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</si>
  <si>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</si>
  <si>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</si>
  <si>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</si>
  <si>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</si>
  <si>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</si>
  <si>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</si>
  <si>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</si>
  <si>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</si>
  <si>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</si>
  <si>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</si>
  <si>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</si>
  <si>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</si>
  <si>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</si>
  <si>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</si>
  <si>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</si>
  <si>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</si>
  <si>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</si>
  <si>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</si>
  <si>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</si>
  <si>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</si>
  <si>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</si>
  <si>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</si>
  <si>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</si>
  <si>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</si>
  <si>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</si>
  <si>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</si>
  <si>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</si>
  <si>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</si>
  <si>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</si>
  <si>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</si>
  <si>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</si>
  <si>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</si>
  <si>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</si>
  <si>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</si>
  <si>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</si>
  <si>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</si>
  <si>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</si>
  <si>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</si>
  <si>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</si>
  <si>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</si>
  <si>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</si>
  <si>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</si>
  <si>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</si>
  <si>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</si>
  <si>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</si>
  <si>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</si>
  <si>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</si>
  <si>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</si>
  <si>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</si>
  <si>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</si>
  <si>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</si>
  <si>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</si>
  <si>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</si>
  <si>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</si>
  <si>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</si>
  <si>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</si>
  <si>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</si>
  <si>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</si>
  <si>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</si>
  <si>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</si>
  <si>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</si>
  <si>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</si>
  <si>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</si>
  <si>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</si>
  <si>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</si>
  <si>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</si>
  <si>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</si>
  <si>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</si>
  <si>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</si>
  <si>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</si>
  <si>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</si>
  <si>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</si>
  <si>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</si>
  <si>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</si>
  <si>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</si>
  <si>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</si>
  <si>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</si>
  <si>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</si>
  <si>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</si>
  <si>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</si>
  <si>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</si>
  <si>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</si>
  <si>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</si>
  <si>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</si>
  <si>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</si>
  <si>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</si>
  <si>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</si>
  <si>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</si>
  <si>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</si>
  <si>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</si>
  <si>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</si>
  <si>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</si>
  <si>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</si>
  <si>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</si>
  <si>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</si>
  <si>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</si>
  <si>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</si>
  <si>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</si>
  <si>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</si>
  <si>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</si>
  <si>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</si>
  <si>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</si>
  <si>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</si>
  <si>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</si>
  <si>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</si>
  <si>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</si>
  <si>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</si>
  <si>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</si>
  <si>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</si>
  <si>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</si>
  <si>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</si>
  <si>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</si>
  <si>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</si>
  <si>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</si>
  <si>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</si>
  <si>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</si>
  <si>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</si>
  <si>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</si>
  <si>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</si>
  <si>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</si>
  <si>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</si>
  <si>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</si>
  <si>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</si>
  <si>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</si>
  <si>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</si>
  <si>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</si>
  <si>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</si>
  <si>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</si>
  <si>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</si>
  <si>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</si>
  <si>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</si>
  <si>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</si>
  <si>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</si>
  <si>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</si>
  <si>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</si>
  <si>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</si>
  <si>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</si>
  <si>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</si>
  <si>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</si>
  <si>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</si>
  <si>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</si>
  <si>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</si>
  <si>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</si>
  <si>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</si>
  <si>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</si>
  <si>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</si>
  <si>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</si>
  <si>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</si>
  <si>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</si>
  <si>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</si>
  <si>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</si>
  <si>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</si>
  <si>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</si>
  <si>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</si>
  <si>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</si>
  <si>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</si>
  <si>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</si>
  <si>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</si>
  <si>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</si>
  <si>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</si>
  <si>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</si>
  <si>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</si>
  <si>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</si>
  <si>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</si>
  <si>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</si>
  <si>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</si>
  <si>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</si>
  <si>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</si>
  <si>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</si>
  <si>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</si>
  <si>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</si>
  <si>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</si>
  <si>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</si>
  <si>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</si>
  <si>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</si>
  <si>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</si>
  <si>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</si>
  <si>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</si>
  <si>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</si>
  <si>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</si>
  <si>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</si>
  <si>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</si>
  <si>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</si>
  <si>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</si>
  <si>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</si>
  <si>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</si>
  <si>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</si>
  <si>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</si>
  <si>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</si>
  <si>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</si>
  <si>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</si>
  <si>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</si>
  <si>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</si>
  <si>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</si>
  <si>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</si>
  <si>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</si>
  <si>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</si>
  <si>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</si>
  <si>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</si>
  <si>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</si>
  <si>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</si>
  <si>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</si>
  <si>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</si>
  <si>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</si>
  <si>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</si>
  <si>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</si>
  <si>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</si>
  <si>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</si>
  <si>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</si>
  <si>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</si>
  <si>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</si>
  <si>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</si>
  <si>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</si>
  <si>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</si>
  <si>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</si>
  <si>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</si>
  <si>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</si>
  <si>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</si>
  <si>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</si>
  <si>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</si>
  <si>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</si>
  <si>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</si>
  <si>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</si>
  <si>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</si>
  <si>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</si>
  <si>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</si>
  <si>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</si>
  <si>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</si>
  <si>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</si>
  <si>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</si>
  <si>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</si>
  <si>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</si>
  <si>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</si>
  <si>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</si>
  <si>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</si>
  <si>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</si>
  <si>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</si>
  <si>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</si>
  <si>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</si>
  <si>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</si>
  <si>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</si>
  <si>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</si>
  <si>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</si>
  <si>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</si>
  <si>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</si>
  <si>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</si>
  <si>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</si>
  <si>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</si>
  <si>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</si>
  <si>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</si>
  <si>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</si>
  <si>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</si>
  <si>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</si>
  <si>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</si>
  <si>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</si>
  <si>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</si>
  <si>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</si>
  <si>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</si>
  <si>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</si>
  <si>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</si>
  <si>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</si>
  <si>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</si>
  <si>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</si>
  <si>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</si>
  <si>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</si>
  <si>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</si>
  <si>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</si>
  <si>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</si>
  <si>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</si>
  <si>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</si>
  <si>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</si>
  <si>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</si>
  <si>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</si>
  <si>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</si>
  <si>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</si>
  <si>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</si>
  <si>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</si>
  <si>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</si>
  <si>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</si>
  <si>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</si>
  <si>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</si>
  <si>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</si>
  <si>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</si>
  <si>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</si>
  <si>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</si>
  <si>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</si>
  <si>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</si>
  <si>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</si>
  <si>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</si>
  <si>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</si>
  <si>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</si>
  <si>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</si>
  <si>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</si>
  <si>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</si>
  <si>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</si>
  <si>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</si>
  <si>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</si>
  <si>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</si>
  <si>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</si>
  <si>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</si>
  <si>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</si>
  <si>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</si>
  <si>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</si>
  <si>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</si>
  <si>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</si>
  <si>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</si>
  <si>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</si>
  <si>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</si>
  <si>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</si>
  <si>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</si>
  <si>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</si>
  <si>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</si>
  <si>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</si>
  <si>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</si>
  <si>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</si>
  <si>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</si>
  <si>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</si>
  <si>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</si>
  <si>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</si>
  <si>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</si>
  <si>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</si>
  <si>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</si>
  <si>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</si>
  <si>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</si>
  <si>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</si>
  <si>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</si>
  <si>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</si>
  <si>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</si>
  <si>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</si>
  <si>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</si>
  <si>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</si>
  <si>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</si>
  <si>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</si>
  <si>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</si>
  <si>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</si>
  <si>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</si>
  <si>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</si>
  <si>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</si>
  <si>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</si>
  <si>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</si>
  <si>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</si>
  <si>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</si>
  <si>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</si>
  <si>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</si>
  <si>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</si>
  <si>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</si>
  <si>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</si>
  <si>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</si>
  <si>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</si>
  <si>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</si>
  <si>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</si>
  <si>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</si>
  <si>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</si>
  <si>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</si>
  <si>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</si>
  <si>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</si>
  <si>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</si>
  <si>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</si>
  <si>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</si>
  <si>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</si>
  <si>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</si>
  <si>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</si>
  <si>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</si>
  <si>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</si>
  <si>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</si>
  <si>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</si>
  <si>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</si>
  <si>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</si>
  <si>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</si>
  <si>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</si>
  <si>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</si>
  <si>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</si>
  <si>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</si>
  <si>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</si>
  <si>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</si>
  <si>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</si>
  <si>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</si>
  <si>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</si>
  <si>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</si>
  <si>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</si>
  <si>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</si>
  <si>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</si>
  <si>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</si>
  <si>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</si>
  <si>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</si>
  <si>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</si>
  <si>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</si>
  <si>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</si>
  <si>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</si>
  <si>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</si>
  <si>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</si>
  <si>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</si>
  <si>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</si>
  <si>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</si>
  <si>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</si>
  <si>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</si>
  <si>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</si>
  <si>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</si>
  <si>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</si>
  <si>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</si>
  <si>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</si>
  <si>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</si>
  <si>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</si>
  <si>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</si>
  <si>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</si>
  <si>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</si>
  <si>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</si>
  <si>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</si>
  <si>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</si>
  <si>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</si>
  <si>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</si>
  <si>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</si>
  <si>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</si>
  <si>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</si>
  <si>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</si>
  <si>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</si>
  <si>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</si>
  <si>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</si>
  <si>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</si>
  <si>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</si>
  <si>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</si>
  <si>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</si>
  <si>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</si>
  <si>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</si>
  <si>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</si>
  <si>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</si>
  <si>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</si>
  <si>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</si>
  <si>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</si>
  <si>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</si>
  <si>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</si>
  <si>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</si>
  <si>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</si>
  <si>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</si>
  <si>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</si>
  <si>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</si>
  <si>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</si>
  <si>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</si>
  <si>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</si>
  <si>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</si>
  <si>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</si>
  <si>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</si>
  <si>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</si>
  <si>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</si>
  <si>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</si>
  <si>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</si>
  <si>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</si>
  <si>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</si>
  <si>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</si>
  <si>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</si>
  <si>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</si>
  <si>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</si>
  <si>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</si>
  <si>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</si>
  <si>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</si>
  <si>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</si>
  <si>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</si>
  <si>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</si>
  <si>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</si>
  <si>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</si>
  <si>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</si>
  <si>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</si>
  <si>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</si>
  <si>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</si>
  <si>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</si>
  <si>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</si>
  <si>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</si>
  <si>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</si>
  <si>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</si>
  <si>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</si>
  <si>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</si>
  <si>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</si>
  <si>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</si>
  <si>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</si>
  <si>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</si>
  <si>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</si>
  <si>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</si>
  <si>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</si>
  <si>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</si>
  <si>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</si>
  <si>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</si>
  <si>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</si>
  <si>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</si>
  <si>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</si>
  <si>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</si>
  <si>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</si>
  <si>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</si>
  <si>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</si>
  <si>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</si>
  <si>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</si>
  <si>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</si>
  <si>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</si>
  <si>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</si>
  <si>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</si>
  <si>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</si>
  <si>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</si>
  <si>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</si>
  <si>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</si>
  <si>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</si>
  <si>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</si>
  <si>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</si>
  <si>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</si>
  <si>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</si>
  <si>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</si>
  <si>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</si>
  <si>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</si>
  <si>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</si>
  <si>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</si>
  <si>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</si>
  <si>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</si>
  <si>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</si>
  <si>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</si>
  <si>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</si>
  <si>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</si>
  <si>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</si>
  <si>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</si>
  <si>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</si>
  <si>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</si>
  <si>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</si>
  <si>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</si>
  <si>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</si>
  <si>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</si>
  <si>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</si>
  <si>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</si>
  <si>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</si>
  <si>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</si>
  <si>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</si>
  <si>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</si>
  <si>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</si>
  <si>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</si>
  <si>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</si>
  <si>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</si>
  <si>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</si>
  <si>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</si>
  <si>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</si>
  <si>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</si>
  <si>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</si>
  <si>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</si>
  <si>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</si>
  <si>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</si>
  <si>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</si>
  <si>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</si>
  <si>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</si>
  <si>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</si>
  <si>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</si>
  <si>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</si>
  <si>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</si>
  <si>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</si>
  <si>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</si>
  <si>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</si>
  <si>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</si>
  <si>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</si>
  <si>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</si>
  <si>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</si>
  <si>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</si>
  <si>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</si>
  <si>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</si>
  <si>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</si>
  <si>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</si>
  <si>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</si>
  <si>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</si>
  <si>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</si>
  <si>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</si>
  <si>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</si>
  <si>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</si>
  <si>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</si>
  <si>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</si>
  <si>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</si>
  <si>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</si>
  <si>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</si>
  <si>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</si>
  <si>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</si>
  <si>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</si>
  <si>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</si>
  <si>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</si>
  <si>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</si>
  <si>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</si>
  <si>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</si>
  <si>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</si>
  <si>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</si>
  <si>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</si>
  <si>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</si>
  <si>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</si>
  <si>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</si>
  <si>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</si>
  <si>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</si>
  <si>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</si>
  <si>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</si>
  <si>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</si>
  <si>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</si>
  <si>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</si>
  <si>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</si>
  <si>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</si>
  <si>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</si>
  <si>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</si>
  <si>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</si>
  <si>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</si>
  <si>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</si>
  <si>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</si>
  <si>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</si>
  <si>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</si>
  <si>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</si>
  <si>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</si>
  <si>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</si>
  <si>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</si>
  <si>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</si>
  <si>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</si>
  <si>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</si>
  <si>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</si>
  <si>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</si>
  <si>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</si>
  <si>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</si>
  <si>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</si>
  <si>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</si>
  <si>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</si>
  <si>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</si>
  <si>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</si>
  <si>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</si>
  <si>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</si>
  <si>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</si>
  <si>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</si>
  <si>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</si>
  <si>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</si>
  <si>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</si>
  <si>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</si>
  <si>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</si>
  <si>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</si>
  <si>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</si>
  <si>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</si>
  <si>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</si>
  <si>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</si>
  <si>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</si>
  <si>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</si>
  <si>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</si>
  <si>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</si>
  <si>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</si>
  <si>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</si>
  <si>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</si>
  <si>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</si>
  <si>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</si>
  <si>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</si>
  <si>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</si>
  <si>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</si>
  <si>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</si>
  <si>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</si>
  <si>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</si>
  <si>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</si>
  <si>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</si>
  <si>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</si>
  <si>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</si>
  <si>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</si>
  <si>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</si>
  <si>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</si>
  <si>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</si>
  <si>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</si>
  <si>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</si>
  <si>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</si>
  <si>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</si>
  <si>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</si>
  <si>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</si>
  <si>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</si>
  <si>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</si>
  <si>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</si>
  <si>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</si>
  <si>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</si>
  <si>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</si>
  <si>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</si>
  <si>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</si>
  <si>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</si>
  <si>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</si>
  <si>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</si>
  <si>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</si>
  <si>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</si>
  <si>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</si>
  <si>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</si>
  <si>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</si>
  <si>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</si>
  <si>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</si>
  <si>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</si>
  <si>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</si>
  <si>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</si>
  <si>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</si>
  <si>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</si>
  <si>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</si>
  <si>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</si>
  <si>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</si>
  <si>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</si>
  <si>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</si>
  <si>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</si>
  <si>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</si>
  <si>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</si>
  <si>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</si>
  <si>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</si>
  <si>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</si>
  <si>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</si>
  <si>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</si>
  <si>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</si>
  <si>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</si>
  <si>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</si>
  <si>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</si>
  <si>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</si>
  <si>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</si>
  <si>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</si>
  <si>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</si>
  <si>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</si>
  <si>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</si>
  <si>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</si>
  <si>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</si>
  <si>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</si>
  <si>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</si>
  <si>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</si>
  <si>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</si>
  <si>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</si>
  <si>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</si>
  <si>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</si>
  <si>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</si>
  <si>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</si>
  <si>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</si>
  <si>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</si>
  <si>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</si>
  <si>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</si>
  <si>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</si>
  <si>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</si>
  <si>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</si>
  <si>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</si>
  <si>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</si>
  <si>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</si>
  <si>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</si>
  <si>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</si>
  <si>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</si>
  <si>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</si>
  <si>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</si>
  <si>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</si>
  <si>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</si>
  <si>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</si>
  <si>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</si>
  <si>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</si>
  <si>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</si>
  <si>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</si>
  <si>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</si>
  <si>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</si>
  <si>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</si>
  <si>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</si>
  <si>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</si>
  <si>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</si>
  <si>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</si>
  <si>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</si>
  <si>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</si>
  <si>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</si>
  <si>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</si>
  <si>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</si>
  <si>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</si>
  <si>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</si>
  <si>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</si>
  <si>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</si>
  <si>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</si>
  <si>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</si>
  <si>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</si>
  <si>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</si>
  <si>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</si>
  <si>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</si>
  <si>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</si>
  <si>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</si>
  <si>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</si>
  <si>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</si>
  <si>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</si>
  <si>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</si>
  <si>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</si>
  <si>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</si>
  <si>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</si>
  <si>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</si>
  <si>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</si>
  <si>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</si>
  <si>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</si>
  <si>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</si>
  <si>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</si>
  <si>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</si>
  <si>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</si>
  <si>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</si>
  <si>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</si>
  <si>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</si>
  <si>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</si>
  <si>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</si>
  <si>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</si>
  <si>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</si>
  <si>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</si>
  <si>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</si>
  <si>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</si>
  <si>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</si>
  <si>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</si>
  <si>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</si>
  <si>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</si>
  <si>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</si>
  <si>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</si>
  <si>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</si>
  <si>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</si>
  <si>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</si>
  <si>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</si>
  <si>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</si>
  <si>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</si>
  <si>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</si>
  <si>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</si>
  <si>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</si>
  <si>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</si>
  <si>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</si>
  <si>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</si>
  <si>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</si>
  <si>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</si>
  <si>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</si>
  <si>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</si>
  <si>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</si>
  <si>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</si>
  <si>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</si>
  <si>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</si>
  <si>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</si>
  <si>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</si>
  <si>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</si>
  <si>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</si>
  <si>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</si>
  <si>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</si>
  <si>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</si>
  <si>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</si>
  <si>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</si>
  <si>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</si>
  <si>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</si>
  <si>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</si>
  <si>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</si>
  <si>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</si>
  <si>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</si>
  <si>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</si>
  <si>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</si>
  <si>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</si>
  <si>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</si>
  <si>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</si>
  <si>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</si>
  <si>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</si>
  <si>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</si>
  <si>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</si>
  <si>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</si>
  <si>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</si>
  <si>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</si>
  <si>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</si>
  <si>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</si>
  <si>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</si>
  <si>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</si>
  <si>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</si>
  <si>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</si>
  <si>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</si>
  <si>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</si>
  <si>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</si>
  <si>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</si>
  <si>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</si>
  <si>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</si>
  <si>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</si>
  <si>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</si>
  <si>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</si>
  <si>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</si>
  <si>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</si>
  <si>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</si>
  <si>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</si>
  <si>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</si>
  <si>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</si>
  <si>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</si>
  <si>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</si>
  <si>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</si>
  <si>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</si>
  <si>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</si>
  <si>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</si>
  <si>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</si>
  <si>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</si>
  <si>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</si>
  <si>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</si>
  <si>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</si>
  <si>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</si>
  <si>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</si>
  <si>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</si>
  <si>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</si>
  <si>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</si>
  <si>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</si>
  <si>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</si>
  <si>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</si>
  <si>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</si>
  <si>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</si>
  <si>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</si>
  <si>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</si>
  <si>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</si>
  <si>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</si>
  <si>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</si>
  <si>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</si>
  <si>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</si>
  <si>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</si>
  <si>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</si>
  <si>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</si>
  <si>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</si>
  <si>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</si>
  <si>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</si>
  <si>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</si>
  <si>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</si>
  <si>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</si>
  <si>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</si>
  <si>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</si>
  <si>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</si>
  <si>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</si>
  <si>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</si>
  <si>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</si>
  <si>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</si>
  <si>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</si>
  <si>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</si>
  <si>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</si>
  <si>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</si>
  <si>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</si>
  <si>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</si>
  <si>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</si>
  <si>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</si>
  <si>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</si>
  <si>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</si>
  <si>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</si>
  <si>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</si>
  <si>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</si>
  <si>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</si>
  <si>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</si>
  <si>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</si>
  <si>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</si>
  <si>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</si>
  <si>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</si>
  <si>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</si>
  <si>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</si>
  <si>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</si>
  <si>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</si>
  <si>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</si>
  <si>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</si>
  <si>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</si>
  <si>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</si>
  <si>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</si>
  <si>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</si>
  <si>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</si>
  <si>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</si>
  <si>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</si>
  <si>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</si>
  <si>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</si>
  <si>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</si>
  <si>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</si>
  <si>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</si>
  <si>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</si>
  <si>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</si>
  <si>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</si>
  <si>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</si>
  <si>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</si>
  <si>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</si>
  <si>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</si>
  <si>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</si>
  <si>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</si>
  <si>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</si>
  <si>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</si>
  <si>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</si>
  <si>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</si>
  <si>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</si>
  <si>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</si>
  <si>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</si>
  <si>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</si>
  <si>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</si>
  <si>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</si>
  <si>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</si>
  <si>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</si>
  <si>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</si>
  <si>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</si>
  <si>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</si>
  <si>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</si>
  <si>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</si>
  <si>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</si>
  <si>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</si>
  <si>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</si>
  <si>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</si>
  <si>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</si>
  <si>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</si>
  <si>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</si>
  <si>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</si>
  <si>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</si>
  <si>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</si>
  <si>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</si>
  <si>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</si>
  <si>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</si>
  <si>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</si>
  <si>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</si>
  <si>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</si>
  <si>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</si>
  <si>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</si>
  <si>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</si>
  <si>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</si>
  <si>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</si>
  <si>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</si>
  <si>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</si>
  <si>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</si>
  <si>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</si>
  <si>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</si>
  <si>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</si>
  <si>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</si>
  <si>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</si>
  <si>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</si>
  <si>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</si>
  <si>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</si>
  <si>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</si>
  <si>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</si>
  <si>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</si>
  <si>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</si>
  <si>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</si>
  <si>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</si>
  <si>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</si>
  <si>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</si>
  <si>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</si>
  <si>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</si>
  <si>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</si>
  <si>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</si>
  <si>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</si>
  <si>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</si>
  <si>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</si>
  <si>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</si>
  <si>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</si>
  <si>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</si>
  <si>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</si>
  <si>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</si>
  <si>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</si>
  <si>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</si>
  <si>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</si>
  <si>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</si>
  <si>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</si>
  <si>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</si>
  <si>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</si>
  <si>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</si>
  <si>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</si>
  <si>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</si>
  <si>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</si>
  <si>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</si>
  <si>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</si>
  <si>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</si>
  <si>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</si>
  <si>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</si>
  <si>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</si>
  <si>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</si>
  <si>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</si>
  <si>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</si>
  <si>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</si>
  <si>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</si>
  <si>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</si>
  <si>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</si>
  <si>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</si>
  <si>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</si>
  <si>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</si>
  <si>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</si>
  <si>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</si>
  <si>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</si>
  <si>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</si>
  <si>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</si>
  <si>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</si>
  <si>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</si>
  <si>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</si>
  <si>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</si>
  <si>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</si>
  <si>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</si>
  <si>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</si>
  <si>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</si>
  <si>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</si>
  <si>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</si>
  <si>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</si>
  <si>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</si>
  <si>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</si>
  <si>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</si>
  <si>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</si>
  <si>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</si>
  <si>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</si>
  <si>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</si>
  <si>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</si>
  <si>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</si>
  <si>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</si>
  <si>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</si>
  <si>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</si>
  <si>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</si>
  <si>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</si>
  <si>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</si>
  <si>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</si>
  <si>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</si>
  <si>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</si>
  <si>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</si>
  <si>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</si>
  <si>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</si>
  <si>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</si>
  <si>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</si>
  <si>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</si>
  <si>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</si>
  <si>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</si>
  <si>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</si>
  <si>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</si>
  <si>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</si>
  <si>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</si>
  <si>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</si>
  <si>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</si>
  <si>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</si>
  <si>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</si>
  <si>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</si>
  <si>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</si>
  <si>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</si>
  <si>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</si>
  <si>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</si>
  <si>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</si>
  <si>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</si>
  <si>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</si>
  <si>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</si>
  <si>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</si>
  <si>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</si>
  <si>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</si>
  <si>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</si>
  <si>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</si>
  <si>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</si>
  <si>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</si>
  <si>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</si>
  <si>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</si>
  <si>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</si>
  <si>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</si>
  <si>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</si>
  <si>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</si>
  <si>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</si>
  <si>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</si>
  <si>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</si>
  <si>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</si>
  <si>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</si>
  <si>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</si>
  <si>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</si>
  <si>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</si>
  <si>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</si>
  <si>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</si>
  <si>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</si>
  <si>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</si>
  <si>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</si>
  <si>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</si>
  <si>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</si>
  <si>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</si>
  <si>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</si>
  <si>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</si>
  <si>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</si>
  <si>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</si>
  <si>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</si>
  <si>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</si>
  <si>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</si>
  <si>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</si>
  <si>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</si>
  <si>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</si>
  <si>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</si>
  <si>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</si>
  <si>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</si>
  <si>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</si>
  <si>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</si>
  <si>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</si>
  <si>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</si>
  <si>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</si>
  <si>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</si>
  <si>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</si>
  <si>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</si>
  <si>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</si>
  <si>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</si>
  <si>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</si>
  <si>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</si>
  <si>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</si>
  <si>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</si>
  <si>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</si>
  <si>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</si>
  <si>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</si>
  <si>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</si>
  <si>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</si>
  <si>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</si>
  <si>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</si>
  <si>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</si>
  <si>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</si>
  <si>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</si>
  <si>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</si>
  <si>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</si>
  <si>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</si>
  <si>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</si>
  <si>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</si>
  <si>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</si>
  <si>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</si>
  <si>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</si>
  <si>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</si>
  <si>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</si>
  <si>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</si>
  <si>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</si>
  <si>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</si>
  <si>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</si>
  <si>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</si>
  <si>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</si>
  <si>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</si>
  <si>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</si>
  <si>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</si>
  <si>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</si>
  <si>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</si>
  <si>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</si>
  <si>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</si>
  <si>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</si>
  <si>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</si>
  <si>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</si>
  <si>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</si>
  <si>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</si>
  <si>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</si>
  <si>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</si>
  <si>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</si>
  <si>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</si>
  <si>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</si>
  <si>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</si>
  <si>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</si>
  <si>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</si>
  <si>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</si>
  <si>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</si>
  <si>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</si>
  <si>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</si>
  <si>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</si>
  <si>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</si>
  <si>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</si>
  <si>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</si>
  <si>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</si>
  <si>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</si>
  <si>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</si>
  <si>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</si>
  <si>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</si>
  <si>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</si>
  <si>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</si>
  <si>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</si>
  <si>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</si>
  <si>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</si>
  <si>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</si>
  <si>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</si>
  <si>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</si>
  <si>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</si>
  <si>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</si>
  <si>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</si>
  <si>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</si>
  <si>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</si>
  <si>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</si>
  <si>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</si>
  <si>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</si>
  <si>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</si>
  <si>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</si>
  <si>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</si>
  <si>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</si>
  <si>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</si>
  <si>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</si>
  <si>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</si>
  <si>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</si>
  <si>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</si>
  <si>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</si>
  <si>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</si>
  <si>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</si>
  <si>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</si>
  <si>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</si>
  <si>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</si>
  <si>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</si>
  <si>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</si>
  <si>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</si>
  <si>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</si>
  <si>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</si>
  <si>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</si>
  <si>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</si>
  <si>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</si>
  <si>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</si>
  <si>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</si>
  <si>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</si>
  <si>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</si>
  <si>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</si>
  <si>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</si>
  <si>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</si>
  <si>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</si>
  <si>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</si>
  <si>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</si>
  <si>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</si>
  <si>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</si>
  <si>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</si>
  <si>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</si>
  <si>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</si>
  <si>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</si>
  <si>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</si>
  <si>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</si>
  <si>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</si>
  <si>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</si>
  <si>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</si>
  <si>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</si>
  <si>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</si>
  <si>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</si>
  <si>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</si>
  <si>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</si>
  <si>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</si>
  <si>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</si>
  <si>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</si>
  <si>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</si>
  <si>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</si>
  <si>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</si>
  <si>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</si>
  <si>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</si>
  <si>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</si>
  <si>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</si>
  <si>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</si>
  <si>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</si>
  <si>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</si>
  <si>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</si>
  <si>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</si>
  <si>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</si>
  <si>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</si>
  <si>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</si>
  <si>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</si>
  <si>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</si>
  <si>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</si>
  <si>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</si>
  <si>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</si>
  <si>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</si>
  <si>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</si>
  <si>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</si>
  <si>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</si>
  <si>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</si>
  <si>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</si>
  <si>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</si>
  <si>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</si>
  <si>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</si>
  <si>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</si>
  <si>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</si>
  <si>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</si>
  <si>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</si>
  <si>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</si>
  <si>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</si>
  <si>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</si>
  <si>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</si>
  <si>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</si>
  <si>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</si>
  <si>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</si>
  <si>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</si>
  <si>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</si>
  <si>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</si>
  <si>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</si>
  <si>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</si>
  <si>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</si>
  <si>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</si>
  <si>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</si>
  <si>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</si>
  <si>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</si>
  <si>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</si>
  <si>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</si>
  <si>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</si>
  <si>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</si>
  <si>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</si>
  <si>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</si>
  <si>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</si>
  <si>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</si>
  <si>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</si>
  <si>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</si>
  <si>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</si>
  <si>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</si>
  <si>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</si>
  <si>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</si>
  <si>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</si>
  <si>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</si>
  <si>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</si>
  <si>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</si>
  <si>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</si>
  <si>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</si>
  <si>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</si>
  <si>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</si>
  <si>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</si>
  <si>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</si>
  <si>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</si>
  <si>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</si>
  <si>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</si>
  <si>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</si>
  <si>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</si>
  <si>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</si>
  <si>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</si>
  <si>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</si>
  <si>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</si>
  <si>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</si>
  <si>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</si>
  <si>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</si>
  <si>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</si>
  <si>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</si>
  <si>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</si>
  <si>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</si>
  <si>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</si>
  <si>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</si>
  <si>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</si>
  <si>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</si>
  <si>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</si>
  <si>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</si>
  <si>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</si>
  <si>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</si>
  <si>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</si>
  <si>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</si>
  <si>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</si>
  <si>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</si>
  <si>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</si>
  <si>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</si>
  <si>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</si>
  <si>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</si>
  <si>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</si>
  <si>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</si>
  <si>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</si>
  <si>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</si>
  <si>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</si>
  <si>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</si>
  <si>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</si>
  <si>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</si>
  <si>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</si>
  <si>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</si>
  <si>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</si>
  <si>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</si>
  <si>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</si>
  <si>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</si>
  <si>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</si>
  <si>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</si>
  <si>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</si>
  <si>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</si>
  <si>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</si>
  <si>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</si>
  <si>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</si>
  <si>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</si>
  <si>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</si>
  <si>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</si>
  <si>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</si>
  <si>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</si>
  <si>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</si>
  <si>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</si>
  <si>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</si>
  <si>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</si>
  <si>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</si>
  <si>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</si>
  <si>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</si>
  <si>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</si>
  <si>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</si>
  <si>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</si>
  <si>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</si>
  <si>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</si>
  <si>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</si>
  <si>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</si>
  <si>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</si>
  <si>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</si>
  <si>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</si>
  <si>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</si>
  <si>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</si>
  <si>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</si>
  <si>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</si>
  <si>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</si>
  <si>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</si>
  <si>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</si>
  <si>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</si>
  <si>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</si>
  <si>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</si>
  <si>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</si>
  <si>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</si>
  <si>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</si>
  <si>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</si>
  <si>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</si>
  <si>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</si>
  <si>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</si>
  <si>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</si>
  <si>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</si>
  <si>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</si>
  <si>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</si>
  <si>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</si>
  <si>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</si>
  <si>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</si>
  <si>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</si>
  <si>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</si>
  <si>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</si>
  <si>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</si>
  <si>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</si>
  <si>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</si>
  <si>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</si>
  <si>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</si>
  <si>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</si>
  <si>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</si>
  <si>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</si>
  <si>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</si>
  <si>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</si>
  <si>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</si>
  <si>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</si>
  <si>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</si>
  <si>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</si>
  <si>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</si>
  <si>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</si>
  <si>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</si>
  <si>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</si>
  <si>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</si>
  <si>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</si>
  <si>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</si>
  <si>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</si>
  <si>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</si>
  <si>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</si>
  <si>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</si>
  <si>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</si>
  <si>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</si>
  <si>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</si>
  <si>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</si>
  <si>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</si>
  <si>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</si>
  <si>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</si>
  <si>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</si>
  <si>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</si>
  <si>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</si>
  <si>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</si>
  <si>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</si>
  <si>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</si>
  <si>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</si>
  <si>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</si>
  <si>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</si>
  <si>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</si>
  <si>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</si>
  <si>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</si>
  <si>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</si>
  <si>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</si>
  <si>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</si>
  <si>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</si>
  <si>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</si>
  <si>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</si>
  <si>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</si>
  <si>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</si>
  <si>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</si>
  <si>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</si>
  <si>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</si>
  <si>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</si>
  <si>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</si>
  <si>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</si>
  <si>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</si>
  <si>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</si>
  <si>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</si>
  <si>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</si>
  <si>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</si>
  <si>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</si>
  <si>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</si>
  <si>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</si>
  <si>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</si>
  <si>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</si>
  <si>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</si>
  <si>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</si>
  <si>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</si>
  <si>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</si>
  <si>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</si>
  <si>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</si>
  <si>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</si>
  <si>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</si>
  <si>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</si>
  <si>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</si>
  <si>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</si>
  <si>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</si>
  <si>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</si>
  <si>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</si>
  <si>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</si>
  <si>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</si>
  <si>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</si>
  <si>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</si>
  <si>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</si>
  <si>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</si>
  <si>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</si>
  <si>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</si>
  <si>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</si>
  <si>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</si>
  <si>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</si>
  <si>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</si>
  <si>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</si>
  <si>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</si>
  <si>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</si>
  <si>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</si>
  <si>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</si>
  <si>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</si>
  <si>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</si>
  <si>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</si>
  <si>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</si>
  <si>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</si>
  <si>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</si>
  <si>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</si>
  <si>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</si>
  <si>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</si>
  <si>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</si>
  <si>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</si>
  <si>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</si>
  <si>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</si>
  <si>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</si>
  <si>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</si>
  <si>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</si>
  <si>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</si>
  <si>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</si>
  <si>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</si>
  <si>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</si>
  <si>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</si>
  <si>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</si>
  <si>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</si>
  <si>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</si>
  <si>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</si>
  <si>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</si>
  <si>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</si>
  <si>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</si>
  <si>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</si>
  <si>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</si>
  <si>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</si>
  <si>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</si>
  <si>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</si>
  <si>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</si>
  <si>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</si>
  <si>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</si>
  <si>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</si>
  <si>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</si>
  <si>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</si>
  <si>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</si>
  <si>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</si>
  <si>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</si>
  <si>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</si>
  <si>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</si>
  <si>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</si>
  <si>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</si>
  <si>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</si>
  <si>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</si>
  <si>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</si>
  <si>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</si>
  <si>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</si>
  <si>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</si>
  <si>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</si>
  <si>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</si>
  <si>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</si>
  <si>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</si>
  <si>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</si>
  <si>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</si>
  <si>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</si>
  <si>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</si>
  <si>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</si>
  <si>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</si>
  <si>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</si>
  <si>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</si>
  <si>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</si>
  <si>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</si>
  <si>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</si>
  <si>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</si>
  <si>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</si>
  <si>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</si>
  <si>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</si>
  <si>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</si>
  <si>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</si>
  <si>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</si>
  <si>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</si>
  <si>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</si>
  <si>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</si>
  <si>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</si>
  <si>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</si>
  <si>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</si>
  <si>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</si>
  <si>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</si>
  <si>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</si>
  <si>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</si>
  <si>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</si>
  <si>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</si>
  <si>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</si>
  <si>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</si>
  <si>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</si>
  <si>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</si>
  <si>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</si>
  <si>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</si>
  <si>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</si>
  <si>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</si>
  <si>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</si>
  <si>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</si>
  <si>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</si>
  <si>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</si>
  <si>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</si>
  <si>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</si>
  <si>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</si>
  <si>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</si>
  <si>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</si>
  <si>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</si>
  <si>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</si>
  <si>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</si>
  <si>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</si>
  <si>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</si>
  <si>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</si>
  <si>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</si>
  <si>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</si>
  <si>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</si>
  <si>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</si>
  <si>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</si>
  <si>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</si>
  <si>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</si>
  <si>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</si>
  <si>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</si>
  <si>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</si>
  <si>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</si>
  <si>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</si>
  <si>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</si>
  <si>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</si>
  <si>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</si>
  <si>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</si>
  <si>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</si>
  <si>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</si>
  <si>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</si>
  <si>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</si>
  <si>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</si>
  <si>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</si>
  <si>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</si>
  <si>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</si>
  <si>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</si>
  <si>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</si>
  <si>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</si>
  <si>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</si>
  <si>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</si>
  <si>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</si>
  <si>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</si>
  <si>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</si>
  <si>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</si>
  <si>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</si>
  <si>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</si>
  <si>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</si>
  <si>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</si>
  <si>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</si>
  <si>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</si>
  <si>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</si>
  <si>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</si>
  <si>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</si>
  <si>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</si>
  <si>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</si>
  <si>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</si>
  <si>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</si>
  <si>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</si>
  <si>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</si>
  <si>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</si>
  <si>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</si>
  <si>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</si>
  <si>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</si>
  <si>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</si>
  <si>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</si>
  <si>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</si>
  <si>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</si>
  <si>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</si>
  <si>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</si>
  <si>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</si>
  <si>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</si>
  <si>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</si>
  <si>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</si>
  <si>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</si>
  <si>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</si>
  <si>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</si>
  <si>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</si>
  <si>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</si>
  <si>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</si>
  <si>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</si>
  <si>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</si>
  <si>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</si>
  <si>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</si>
  <si>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</si>
  <si>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</si>
  <si>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</si>
  <si>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</si>
  <si>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</si>
  <si>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</si>
  <si>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</si>
  <si>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</si>
  <si>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</si>
  <si>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</si>
  <si>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</si>
  <si>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</si>
  <si>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</si>
  <si>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</si>
  <si>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</si>
  <si>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</si>
  <si>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</si>
  <si>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</si>
  <si>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</si>
  <si>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</si>
  <si>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</si>
  <si>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</si>
  <si>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</si>
  <si>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</si>
  <si>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</si>
  <si>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</si>
  <si>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</si>
  <si>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</si>
  <si>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</si>
  <si>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</si>
  <si>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</si>
  <si>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</si>
  <si>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</si>
  <si>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</si>
  <si>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</si>
  <si>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</si>
  <si>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</si>
  <si>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</si>
  <si>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</si>
  <si>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</si>
  <si>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</si>
  <si>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</si>
  <si>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</si>
  <si>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</si>
  <si>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</si>
  <si>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</si>
  <si>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</si>
  <si>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</si>
  <si>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</si>
  <si>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</si>
  <si>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</si>
  <si>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</si>
  <si>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</si>
  <si>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</si>
  <si>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</si>
  <si>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</si>
  <si>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</si>
  <si>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</si>
  <si>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</si>
  <si>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</si>
  <si>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</si>
  <si>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</si>
  <si>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</si>
  <si>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</si>
  <si>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</si>
  <si>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</si>
  <si>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</si>
  <si>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</si>
  <si>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</si>
  <si>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</si>
  <si>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</si>
  <si>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</si>
  <si>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</si>
  <si>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</si>
  <si>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</si>
  <si>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</si>
  <si>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</si>
  <si>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</si>
  <si>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</si>
  <si>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</si>
  <si>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</si>
  <si>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</si>
  <si>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</si>
  <si>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</si>
  <si>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</si>
  <si>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</si>
  <si>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</si>
  <si>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</si>
  <si>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</si>
  <si>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</si>
  <si>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</si>
  <si>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</si>
  <si>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</si>
  <si>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</si>
  <si>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</si>
  <si>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</si>
  <si>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</si>
  <si>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</si>
  <si>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</si>
  <si>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</si>
  <si>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</si>
  <si>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</si>
  <si>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</si>
  <si>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</si>
  <si>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</si>
  <si>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</si>
  <si>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</si>
  <si>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</si>
  <si>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</si>
  <si>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</si>
  <si>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</si>
  <si>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</si>
  <si>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</si>
  <si>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</si>
  <si>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</si>
  <si>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</si>
  <si>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</si>
  <si>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</si>
  <si>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</si>
  <si>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</si>
  <si>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</si>
  <si>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</si>
  <si>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</si>
  <si>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</si>
  <si>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</si>
  <si>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</si>
  <si>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</si>
  <si>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</si>
  <si>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</si>
  <si>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</si>
  <si>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</si>
  <si>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</si>
  <si>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</si>
  <si>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</si>
  <si>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</si>
  <si>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</si>
  <si>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</si>
  <si>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</si>
  <si>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</si>
  <si>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</si>
  <si>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</si>
  <si>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</si>
  <si>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</si>
  <si>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</si>
  <si>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</si>
  <si>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</si>
  <si>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</si>
  <si>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</si>
  <si>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</si>
  <si>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</si>
  <si>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</si>
  <si>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</si>
  <si>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</si>
  <si>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</si>
  <si>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</si>
  <si>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</si>
  <si>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</si>
  <si>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</si>
  <si>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</si>
  <si>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</si>
  <si>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</si>
  <si>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</si>
  <si>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</si>
  <si>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</si>
  <si>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</si>
  <si>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</si>
  <si>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</si>
  <si>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</si>
  <si>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</si>
  <si>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</si>
  <si>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</si>
  <si>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</si>
  <si>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</si>
  <si>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</si>
  <si>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</si>
  <si>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</si>
  <si>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</si>
  <si>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</si>
  <si>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</si>
  <si>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</si>
  <si>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</si>
  <si>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</si>
  <si>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</si>
  <si>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</si>
  <si>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</si>
  <si>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</si>
  <si>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</si>
  <si>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</si>
  <si>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</si>
  <si>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</si>
  <si>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</si>
  <si>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</si>
  <si>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</si>
  <si>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</si>
  <si>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</si>
  <si>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</si>
  <si>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</si>
  <si>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</si>
  <si>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</si>
  <si>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</si>
  <si>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</si>
  <si>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</si>
  <si>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</si>
  <si>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</si>
  <si>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</si>
  <si>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</si>
  <si>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</si>
  <si>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</si>
  <si>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</si>
  <si>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</si>
  <si>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</si>
  <si>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</si>
  <si>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</si>
  <si>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</si>
  <si>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</si>
  <si>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</si>
  <si>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</si>
  <si>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</si>
  <si>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</si>
  <si>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</si>
  <si>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</si>
  <si>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</si>
  <si>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</si>
  <si>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</si>
  <si>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</si>
  <si>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</si>
  <si>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</si>
  <si>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</si>
  <si>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</si>
  <si>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</si>
  <si>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</si>
  <si>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</si>
  <si>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</si>
  <si>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</si>
  <si>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</si>
  <si>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</si>
  <si>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</si>
  <si>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</si>
  <si>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</si>
  <si>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</si>
  <si>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</si>
  <si>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</si>
  <si>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</si>
  <si>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</si>
  <si>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</si>
  <si>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</si>
  <si>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</si>
  <si>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</si>
  <si>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</si>
  <si>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</si>
  <si>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</si>
  <si>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</si>
  <si>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</si>
  <si>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</si>
  <si>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</si>
  <si>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</si>
  <si>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</si>
  <si>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</si>
  <si>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</si>
  <si>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</si>
  <si>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</si>
  <si>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</si>
  <si>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</si>
  <si>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</si>
  <si>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</si>
  <si>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</si>
  <si>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</si>
  <si>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</si>
  <si>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</si>
  <si>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</si>
  <si>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</si>
  <si>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</si>
  <si>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</si>
  <si>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</si>
  <si>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</si>
  <si>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</si>
  <si>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</si>
  <si>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</si>
  <si>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</si>
  <si>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</si>
  <si>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</si>
  <si>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</si>
  <si>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</si>
  <si>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</si>
  <si>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</si>
  <si>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</si>
  <si>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</si>
  <si>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</si>
  <si>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</si>
  <si>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</si>
  <si>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</si>
  <si>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</si>
  <si>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</si>
  <si>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</si>
  <si>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</si>
  <si>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</si>
  <si>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</si>
  <si>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</si>
  <si>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</si>
  <si>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</si>
  <si>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</si>
  <si>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</si>
  <si>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</si>
  <si>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</si>
  <si>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</si>
  <si>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</si>
  <si>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</si>
  <si>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</si>
  <si>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</si>
  <si>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</si>
  <si>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</si>
  <si>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</si>
  <si>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</si>
  <si>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</si>
  <si>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</si>
  <si>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</si>
  <si>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</si>
  <si>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</si>
  <si>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</si>
  <si>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</si>
  <si>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</si>
  <si>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</si>
  <si>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</si>
  <si>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</si>
  <si>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</si>
  <si>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</si>
  <si>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</si>
  <si>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</si>
  <si>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</si>
  <si>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</si>
  <si>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</si>
  <si>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</si>
  <si>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</si>
  <si>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</si>
  <si>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</si>
  <si>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</si>
  <si>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</si>
  <si>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</si>
  <si>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</si>
  <si>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</si>
  <si>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</si>
  <si>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</si>
  <si>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</si>
  <si>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</si>
  <si>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</si>
  <si>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</si>
  <si>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</si>
  <si>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</si>
  <si>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</si>
  <si>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</si>
  <si>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</si>
  <si>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</si>
  <si>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</si>
  <si>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</si>
  <si>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</si>
  <si>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</si>
  <si>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</si>
  <si>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</si>
  <si>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</si>
  <si>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</si>
  <si>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</si>
  <si>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</si>
  <si>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</si>
  <si>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</si>
  <si>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</si>
  <si>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</si>
  <si>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</si>
  <si>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</si>
  <si>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</si>
  <si>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</si>
  <si>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</si>
  <si>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</si>
  <si>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</si>
  <si>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</si>
  <si>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</si>
  <si>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</si>
  <si>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</si>
  <si>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</si>
  <si>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</si>
  <si>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</si>
  <si>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</si>
  <si>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</si>
  <si>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</si>
  <si>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</si>
  <si>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</si>
  <si>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</si>
  <si>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</si>
  <si>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</si>
  <si>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</si>
  <si>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</si>
  <si>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</si>
  <si>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</si>
  <si>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</si>
  <si>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</si>
  <si>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</si>
  <si>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</si>
  <si>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</si>
  <si>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</si>
  <si>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</si>
  <si>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</si>
  <si>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</si>
  <si>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</si>
  <si>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</si>
  <si>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</si>
  <si>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</si>
  <si>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</si>
  <si>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</si>
  <si>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</si>
  <si>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</si>
  <si>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</si>
  <si>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</si>
  <si>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</si>
  <si>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</si>
  <si>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</si>
  <si>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</si>
  <si>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</si>
  <si>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</si>
  <si>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</si>
  <si>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</si>
  <si>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</si>
  <si>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</si>
  <si>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</si>
  <si>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</si>
  <si>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</si>
  <si>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</si>
  <si>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</si>
  <si>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</si>
  <si>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</si>
  <si>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</si>
  <si>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</si>
  <si>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</si>
  <si>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</si>
  <si>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</si>
  <si>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</si>
  <si>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</si>
  <si>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</si>
  <si>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</si>
  <si>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</si>
  <si>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</si>
  <si>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</si>
  <si>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</si>
  <si>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</si>
  <si>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</si>
  <si>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</si>
  <si>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</si>
  <si>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</si>
  <si>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</si>
  <si>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</si>
  <si>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</si>
  <si>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</si>
  <si>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</si>
  <si>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</si>
  <si>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</si>
  <si>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</si>
  <si>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</si>
  <si>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</si>
  <si>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</si>
  <si>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</si>
  <si>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</si>
  <si>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</si>
  <si>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</si>
  <si>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</si>
  <si>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</si>
  <si>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</si>
  <si>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</si>
  <si>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</si>
  <si>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</si>
  <si>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</si>
  <si>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</si>
  <si>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</si>
  <si>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</si>
  <si>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</si>
  <si>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</si>
  <si>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</si>
  <si>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</si>
  <si>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</si>
  <si>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</si>
  <si>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</si>
  <si>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</si>
  <si>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</si>
  <si>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</si>
  <si>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</si>
  <si>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</si>
  <si>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</si>
  <si>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</si>
  <si>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</si>
  <si>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</si>
  <si>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</si>
  <si>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</si>
  <si>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</si>
  <si>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</si>
  <si>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</si>
  <si>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</si>
  <si>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</si>
  <si>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</si>
  <si>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</si>
  <si>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</si>
  <si>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</si>
  <si>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</si>
  <si>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</si>
  <si>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</si>
  <si>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</si>
  <si>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</si>
  <si>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</si>
  <si>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</si>
  <si>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</si>
  <si>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</si>
  <si>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</si>
  <si>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</si>
  <si>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</si>
  <si>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</si>
  <si>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</si>
  <si>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</si>
  <si>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</si>
  <si>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</si>
  <si>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</si>
  <si>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</si>
  <si>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</si>
  <si>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</si>
  <si>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</si>
  <si>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</si>
  <si>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</si>
  <si>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</si>
  <si>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</si>
  <si>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</si>
  <si>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</si>
  <si>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</si>
  <si>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</si>
  <si>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</si>
  <si>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</si>
  <si>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</si>
  <si>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</si>
  <si>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</si>
  <si>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</si>
  <si>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</si>
  <si>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</si>
  <si>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</si>
  <si>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</si>
  <si>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</si>
  <si>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</si>
  <si>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</si>
  <si>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</si>
  <si>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</si>
  <si>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</si>
  <si>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</si>
  <si>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</si>
  <si>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</si>
  <si>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</si>
  <si>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</si>
  <si>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</si>
  <si>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</si>
  <si>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</si>
  <si>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</si>
  <si>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</si>
  <si>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</si>
  <si>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</si>
  <si>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</si>
  <si>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</si>
  <si>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</si>
  <si>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</si>
  <si>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</si>
  <si>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</si>
  <si>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</si>
  <si>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</si>
  <si>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</si>
  <si>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</si>
  <si>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</si>
  <si>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</si>
  <si>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</si>
  <si>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</si>
  <si>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</si>
  <si>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</si>
  <si>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</si>
  <si>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</si>
  <si>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</si>
  <si>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</si>
  <si>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</si>
  <si>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</si>
  <si>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</si>
  <si>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</si>
  <si>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</si>
  <si>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</si>
  <si>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</si>
  <si>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</si>
  <si>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</si>
  <si>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</si>
  <si>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</si>
  <si>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</si>
  <si>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</si>
  <si>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</si>
  <si>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</si>
  <si>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</si>
  <si>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</si>
  <si>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</si>
  <si>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</si>
  <si>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</si>
  <si>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</si>
  <si>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</si>
  <si>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</si>
  <si>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</si>
  <si>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</si>
  <si>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</si>
  <si>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</si>
  <si>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</si>
  <si>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</si>
  <si>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</si>
  <si>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</si>
  <si>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</si>
  <si>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</si>
  <si>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</si>
  <si>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</si>
  <si>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</si>
  <si>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</si>
  <si>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</si>
  <si>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</si>
  <si>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</si>
  <si>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</si>
  <si>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</si>
  <si>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</si>
  <si>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</si>
  <si>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</si>
  <si>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</si>
  <si>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</si>
  <si>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</si>
  <si>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</si>
  <si>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</si>
  <si>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</si>
  <si>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</si>
  <si>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</si>
  <si>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</si>
  <si>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</si>
  <si>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</si>
  <si>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</si>
  <si>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</si>
  <si>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</si>
  <si>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</si>
  <si>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</si>
  <si>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</si>
  <si>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</si>
  <si>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</si>
  <si>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</si>
  <si>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</si>
  <si>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</si>
  <si>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</si>
  <si>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</si>
  <si>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</si>
  <si>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</si>
  <si>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</si>
  <si>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</si>
  <si>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</si>
  <si>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</si>
  <si>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</si>
  <si>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</si>
  <si>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</si>
  <si>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</si>
  <si>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</si>
  <si>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</si>
  <si>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</si>
  <si>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</si>
  <si>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</si>
  <si>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</si>
  <si>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</si>
  <si>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</si>
  <si>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</si>
  <si>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</si>
  <si>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</si>
  <si>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</si>
  <si>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</si>
  <si>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</si>
  <si>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</si>
  <si>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</si>
  <si>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</si>
  <si>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</si>
  <si>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</si>
  <si>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</si>
  <si>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</si>
  <si>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</si>
  <si>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</si>
  <si>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</si>
  <si>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</si>
  <si>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</si>
  <si>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</si>
  <si>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</si>
  <si>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</si>
  <si>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</si>
  <si>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</si>
  <si>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</si>
  <si>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</si>
  <si>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</si>
  <si>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</si>
  <si>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</si>
  <si>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</si>
  <si>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</si>
  <si>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</si>
  <si>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</si>
  <si>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</si>
  <si>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</si>
  <si>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</si>
  <si>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</si>
  <si>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</si>
  <si>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</si>
  <si>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</si>
  <si>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</si>
  <si>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</si>
  <si>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</si>
  <si>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</si>
  <si>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</si>
  <si>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</si>
  <si>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</si>
  <si>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</si>
  <si>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</si>
  <si>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</si>
  <si>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</si>
  <si>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</si>
  <si>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</si>
  <si>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</si>
  <si>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</si>
  <si>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</si>
  <si>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</si>
  <si>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</si>
  <si>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</si>
  <si>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</si>
  <si>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</si>
  <si>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</si>
  <si>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</si>
  <si>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</si>
  <si>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</si>
  <si>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</si>
  <si>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</si>
  <si>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</si>
  <si>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</si>
  <si>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</si>
  <si>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</si>
  <si>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</si>
  <si>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</si>
  <si>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</si>
  <si>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</si>
  <si>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</si>
  <si>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</si>
  <si>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</si>
  <si>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</si>
  <si>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</si>
  <si>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</si>
  <si>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</si>
  <si>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</si>
  <si>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</si>
  <si>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</si>
  <si>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</si>
  <si>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</si>
  <si>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</si>
  <si>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</si>
  <si>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</si>
  <si>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</si>
  <si>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</si>
  <si>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</si>
  <si>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</si>
  <si>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</si>
  <si>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</si>
  <si>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</si>
  <si>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</si>
  <si>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</si>
  <si>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</si>
  <si>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</si>
  <si>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</si>
  <si>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</si>
  <si>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</si>
  <si>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</si>
  <si>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</si>
  <si>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</si>
  <si>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</si>
  <si>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</si>
  <si>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</si>
  <si>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</si>
  <si>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</si>
  <si>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</si>
  <si>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</si>
  <si>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</si>
  <si>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</si>
  <si>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</si>
  <si>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</si>
  <si>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</si>
  <si>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</si>
  <si>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</si>
  <si>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</si>
  <si>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</si>
  <si>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</si>
  <si>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</si>
  <si>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</si>
  <si>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</si>
  <si>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</si>
  <si>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</si>
  <si>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</si>
  <si>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</si>
  <si>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</si>
  <si>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</si>
  <si>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</si>
  <si>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</si>
  <si>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</si>
  <si>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</si>
  <si>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</si>
  <si>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</si>
  <si>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</si>
  <si>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</si>
  <si>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</si>
  <si>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</si>
  <si>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</si>
  <si>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</si>
  <si>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</si>
  <si>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</si>
  <si>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</si>
  <si>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</si>
  <si>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</si>
  <si>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</si>
  <si>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</si>
  <si>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</si>
  <si>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</si>
  <si>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</si>
  <si>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</si>
  <si>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</si>
  <si>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</si>
  <si>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</si>
  <si>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</si>
  <si>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</si>
  <si>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</si>
  <si>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</si>
  <si>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</si>
  <si>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</si>
  <si>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</si>
  <si>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</si>
  <si>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</si>
  <si>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</si>
  <si>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</si>
  <si>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</si>
  <si>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</si>
  <si>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</si>
  <si>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</si>
  <si>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</si>
  <si>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</si>
  <si>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</si>
  <si>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</si>
  <si>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</si>
  <si>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</si>
  <si>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</si>
  <si>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</si>
  <si>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</si>
  <si>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</si>
  <si>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</si>
  <si>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</si>
  <si>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</si>
  <si>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</si>
  <si>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</si>
  <si>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</si>
  <si>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</si>
  <si>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</si>
  <si>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</si>
  <si>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</si>
  <si>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</si>
  <si>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</si>
  <si>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</si>
  <si>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</si>
  <si>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</si>
  <si>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</si>
  <si>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</si>
  <si>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</si>
  <si>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</si>
  <si>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</si>
  <si>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</si>
  <si>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</si>
  <si>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</si>
  <si>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</si>
  <si>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</si>
  <si>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</si>
  <si>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</si>
  <si>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</si>
  <si>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</si>
  <si>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</si>
  <si>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</si>
  <si>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</si>
  <si>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</si>
  <si>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</si>
  <si>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</si>
  <si>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</si>
  <si>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</si>
  <si>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</si>
  <si>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</si>
  <si>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</si>
  <si>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</si>
  <si>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</si>
  <si>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</si>
  <si>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</si>
  <si>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</si>
  <si>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</si>
  <si>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</si>
  <si>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</si>
  <si>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</si>
  <si>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</si>
  <si>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</si>
  <si>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</si>
  <si>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</si>
  <si>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</si>
  <si>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</si>
  <si>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</si>
  <si>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</si>
  <si>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</si>
  <si>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</si>
  <si>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</si>
  <si>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</si>
  <si>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</si>
  <si>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</si>
  <si>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</si>
  <si>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</si>
  <si>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</si>
  <si>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</si>
  <si>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</si>
  <si>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</si>
  <si>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</si>
  <si>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</si>
  <si>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</si>
  <si>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</si>
  <si>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</si>
  <si>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</si>
  <si>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</si>
  <si>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</si>
  <si>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</si>
  <si>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</si>
  <si>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</si>
  <si>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</si>
  <si>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</si>
  <si>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</si>
  <si>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</si>
  <si>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</si>
  <si>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</si>
  <si>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</si>
  <si>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</si>
  <si>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</si>
  <si>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</si>
  <si>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</si>
  <si>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</si>
  <si>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</si>
  <si>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</si>
  <si>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</si>
  <si>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</si>
  <si>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</si>
  <si>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</si>
  <si>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</si>
  <si>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</si>
  <si>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</si>
  <si>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</si>
  <si>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</si>
  <si>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</si>
  <si>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</si>
  <si>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</si>
  <si>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</si>
  <si>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</si>
  <si>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</si>
  <si>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</si>
  <si>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</si>
  <si>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</si>
  <si>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</si>
  <si>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</si>
  <si>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</si>
  <si>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</si>
  <si>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</si>
  <si>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</si>
  <si>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</si>
  <si>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</si>
  <si>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</si>
  <si>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</si>
  <si>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</si>
  <si>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</si>
  <si>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</si>
  <si>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</si>
  <si>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</si>
  <si>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</si>
  <si>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</si>
  <si>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</si>
  <si>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</si>
  <si>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</si>
  <si>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</si>
  <si>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</si>
  <si>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</si>
  <si>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</si>
  <si>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</si>
  <si>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</si>
  <si>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</si>
  <si>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</si>
  <si>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</si>
  <si>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</si>
  <si>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</si>
  <si>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</si>
  <si>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</si>
  <si>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</si>
  <si>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</si>
  <si>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</si>
  <si>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</si>
  <si>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</si>
  <si>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</si>
  <si>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</si>
  <si>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</si>
  <si>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</si>
  <si>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</si>
  <si>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</si>
  <si>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</si>
  <si>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</si>
  <si>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</si>
  <si>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</si>
  <si>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</si>
  <si>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</si>
  <si>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</si>
  <si>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</si>
  <si>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</si>
  <si>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</si>
  <si>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</si>
  <si>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</si>
  <si>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</si>
  <si>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</si>
  <si>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</si>
  <si>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</si>
  <si>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</si>
  <si>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</si>
  <si>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</si>
  <si>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</si>
  <si>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</si>
  <si>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</si>
  <si>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</si>
  <si>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</si>
  <si>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</si>
  <si>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</si>
  <si>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</si>
  <si>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</si>
  <si>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</si>
  <si>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</si>
  <si>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</si>
  <si>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</si>
  <si>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</si>
  <si>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</si>
  <si>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</si>
  <si>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</si>
  <si>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</si>
  <si>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</si>
  <si>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</si>
  <si>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</si>
  <si>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</si>
  <si>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</si>
  <si>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</si>
  <si>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</si>
  <si>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</si>
  <si>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</si>
  <si>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</si>
  <si>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</si>
  <si>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</si>
  <si>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</si>
  <si>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</si>
  <si>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</si>
  <si>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</si>
  <si>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</si>
  <si>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</si>
  <si>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</si>
  <si>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</si>
  <si>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</si>
  <si>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</si>
  <si>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</si>
  <si>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</si>
  <si>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</si>
  <si>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</si>
  <si>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</si>
  <si>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</si>
  <si>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</si>
  <si>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</si>
  <si>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</si>
  <si>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</si>
  <si>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</si>
  <si>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</si>
  <si>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</si>
  <si>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</si>
  <si>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</si>
  <si>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</si>
  <si>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</si>
  <si>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</si>
  <si>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</si>
  <si>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</si>
  <si>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</si>
  <si>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</si>
  <si>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</si>
  <si>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</si>
  <si>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</si>
  <si>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</si>
  <si>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</si>
  <si>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</si>
  <si>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</si>
  <si>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</si>
  <si>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</si>
  <si>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</si>
  <si>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</si>
  <si>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</si>
  <si>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</si>
  <si>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</si>
  <si>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</si>
  <si>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</si>
  <si>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</si>
  <si>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</si>
  <si>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</si>
  <si>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</si>
  <si>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</si>
  <si>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</si>
  <si>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</si>
  <si>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</si>
  <si>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</si>
  <si>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</si>
  <si>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</si>
  <si>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</si>
  <si>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</si>
  <si>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</si>
  <si>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</si>
  <si>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</si>
  <si>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</si>
  <si>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</si>
  <si>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</si>
  <si>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</si>
  <si>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</si>
  <si>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</si>
  <si>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</si>
  <si>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</si>
  <si>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</si>
  <si>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</si>
  <si>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</si>
  <si>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</si>
  <si>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</si>
  <si>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</si>
  <si>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</si>
  <si>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</si>
  <si>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</si>
  <si>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</si>
  <si>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</si>
  <si>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</si>
  <si>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</si>
  <si>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</si>
  <si>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</si>
  <si>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</si>
  <si>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</si>
  <si>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</si>
  <si>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</si>
  <si>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</si>
  <si>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</si>
  <si>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</si>
  <si>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</si>
  <si>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</si>
  <si>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</si>
  <si>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</si>
  <si>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</si>
  <si>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</si>
  <si>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</si>
  <si>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</si>
  <si>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</si>
  <si>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</si>
  <si>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</si>
  <si>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</si>
  <si>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</si>
  <si>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</si>
  <si>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</si>
  <si>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</si>
  <si>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</si>
  <si>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</si>
  <si>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</si>
  <si>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</si>
  <si>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</si>
  <si>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</si>
  <si>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</si>
  <si>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</si>
  <si>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</si>
  <si>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</si>
  <si>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</si>
  <si>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</si>
  <si>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</si>
  <si>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</si>
  <si>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</si>
  <si>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</si>
  <si>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</si>
  <si>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</si>
  <si>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</si>
  <si>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</si>
  <si>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</si>
  <si>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</si>
  <si>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</si>
  <si>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</si>
  <si>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</si>
  <si>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</si>
  <si>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</si>
  <si>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</si>
  <si>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</si>
  <si>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</si>
  <si>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</si>
  <si>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</si>
  <si>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</si>
  <si>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</si>
  <si>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</si>
  <si>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</si>
  <si>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</si>
  <si>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</si>
  <si>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</si>
  <si>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</si>
  <si>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</si>
  <si>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</si>
  <si>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</si>
  <si>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</si>
  <si>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</si>
  <si>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</si>
  <si>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</si>
  <si>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</si>
  <si>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</si>
  <si>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</si>
  <si>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</si>
  <si>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</si>
  <si>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</si>
  <si>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</si>
  <si>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</si>
  <si>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</si>
  <si>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</si>
  <si>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</si>
  <si>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</si>
  <si>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</si>
  <si>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</si>
  <si>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</si>
  <si>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</si>
  <si>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</si>
  <si>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</si>
  <si>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</si>
  <si>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</si>
  <si>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</si>
  <si>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</si>
  <si>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</si>
  <si>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</si>
  <si>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</si>
  <si>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</si>
  <si>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</si>
  <si>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</si>
  <si>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</si>
  <si>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</si>
  <si>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</si>
  <si>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</si>
  <si>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</si>
  <si>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</si>
  <si>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</si>
  <si>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</si>
  <si>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</si>
  <si>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</si>
  <si>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</si>
  <si>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</si>
  <si>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</si>
  <si>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</si>
  <si>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</si>
  <si>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</si>
  <si>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</si>
  <si>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</si>
  <si>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</si>
  <si>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</si>
  <si>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</si>
  <si>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</si>
  <si>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</si>
  <si>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</si>
  <si>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</si>
  <si>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</si>
  <si>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</si>
  <si>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</si>
  <si>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</si>
  <si>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</si>
  <si>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</si>
  <si>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</si>
  <si>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</si>
  <si>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</si>
  <si>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</si>
  <si>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</si>
  <si>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</si>
  <si>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</si>
  <si>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</si>
  <si>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</si>
  <si>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</si>
  <si>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</si>
  <si>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</si>
  <si>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</si>
  <si>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</si>
  <si>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</si>
  <si>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</si>
  <si>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</si>
  <si>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</si>
  <si>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</si>
  <si>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</si>
  <si>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</si>
  <si>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</si>
  <si>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</si>
  <si>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</si>
  <si>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</si>
  <si>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</si>
  <si>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</si>
  <si>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</si>
  <si>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</si>
  <si>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</si>
  <si>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</si>
  <si>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</si>
  <si>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</si>
  <si>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</si>
  <si>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</si>
  <si>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</si>
  <si>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</si>
  <si>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</si>
  <si>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</si>
  <si>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</si>
  <si>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</si>
  <si>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</si>
  <si>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</si>
  <si>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</si>
  <si>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</si>
  <si>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</si>
  <si>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</si>
  <si>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</si>
  <si>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</si>
  <si>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</si>
  <si>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</si>
  <si>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</si>
  <si>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</si>
  <si>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</si>
  <si>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</si>
  <si>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</si>
  <si>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</si>
  <si>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</si>
  <si>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</si>
  <si>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</si>
  <si>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</si>
  <si>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</si>
  <si>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</si>
  <si>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</si>
  <si>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</si>
  <si>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</si>
  <si>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</si>
  <si>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</si>
  <si>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</si>
  <si>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</si>
  <si>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</si>
  <si>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</si>
  <si>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</si>
  <si>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</si>
  <si>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</si>
  <si>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</si>
  <si>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</si>
  <si>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</si>
  <si>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</si>
  <si>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</si>
  <si>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</si>
  <si>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</si>
  <si>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</si>
  <si>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</si>
  <si>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</si>
  <si>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</si>
  <si>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</si>
  <si>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</si>
  <si>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</si>
  <si>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</si>
  <si>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</si>
  <si>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</si>
  <si>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</si>
  <si>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</si>
  <si>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</si>
  <si>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</si>
  <si>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</si>
  <si>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</si>
  <si>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</si>
  <si>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</si>
  <si>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</si>
  <si>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</si>
  <si>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</si>
  <si>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</si>
  <si>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</si>
  <si>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</si>
  <si>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</si>
  <si>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</si>
  <si>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</si>
  <si>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</si>
  <si>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</si>
  <si>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</si>
  <si>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</si>
  <si>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</si>
  <si>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</si>
  <si>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</si>
  <si>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</si>
  <si>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</si>
  <si>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</si>
  <si>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</si>
  <si>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</si>
  <si>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</si>
  <si>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</si>
  <si>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</si>
  <si>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</si>
  <si>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</si>
  <si>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</si>
  <si>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</si>
  <si>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</si>
  <si>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</si>
  <si>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</si>
  <si>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</si>
  <si>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</si>
  <si>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</si>
  <si>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</si>
  <si>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</si>
  <si>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</si>
  <si>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</si>
  <si>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</si>
  <si>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</si>
  <si>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</si>
  <si>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</si>
  <si>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</si>
  <si>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</si>
  <si>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</si>
  <si>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</si>
  <si>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</si>
  <si>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</si>
  <si>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</si>
  <si>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</si>
  <si>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</si>
  <si>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</si>
  <si>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</si>
  <si>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</si>
  <si>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</si>
  <si>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</si>
  <si>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</si>
  <si>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</si>
  <si>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</si>
  <si>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</si>
  <si>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</si>
  <si>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</si>
  <si>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</si>
  <si>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</si>
  <si>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</si>
  <si>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</si>
  <si>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</si>
  <si>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</si>
  <si>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</si>
  <si>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</si>
  <si>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</si>
  <si>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</si>
  <si>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</si>
  <si>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</si>
  <si>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</si>
  <si>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</si>
  <si>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</si>
  <si>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</si>
  <si>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</si>
  <si>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</si>
  <si>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</si>
  <si>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</si>
  <si>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</si>
  <si>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</si>
  <si>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</si>
  <si>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</si>
  <si>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</si>
  <si>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</si>
  <si>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</si>
  <si>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</si>
  <si>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</si>
  <si>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</si>
  <si>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</si>
  <si>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</si>
  <si>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</si>
  <si>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</si>
  <si>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</si>
  <si>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</si>
  <si>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</si>
  <si>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</si>
  <si>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</si>
  <si>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</si>
  <si>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</si>
  <si>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</si>
  <si>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</si>
  <si>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</si>
  <si>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</si>
  <si>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</si>
  <si>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</si>
  <si>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</si>
  <si>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</si>
  <si>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</si>
  <si>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</si>
  <si>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</si>
  <si>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</si>
  <si>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</si>
  <si>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</si>
  <si>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</si>
  <si>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</si>
  <si>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</si>
  <si>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</si>
  <si>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</si>
  <si>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</si>
  <si>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</si>
  <si>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</si>
  <si>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</si>
  <si>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</si>
  <si>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</si>
  <si>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</si>
  <si>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</si>
  <si>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</si>
  <si>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</si>
  <si>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</si>
  <si>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</si>
  <si>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</si>
  <si>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</si>
  <si>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</si>
  <si>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</si>
  <si>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</si>
  <si>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</si>
  <si>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</si>
  <si>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</si>
  <si>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</si>
  <si>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</si>
  <si>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</si>
  <si>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</si>
  <si>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</si>
  <si>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</si>
  <si>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</si>
  <si>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</si>
  <si>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</si>
  <si>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</si>
  <si>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</si>
  <si>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</si>
  <si>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</si>
  <si>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</si>
  <si>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</si>
  <si>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</si>
  <si>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</si>
  <si>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</si>
  <si>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</si>
  <si>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</si>
  <si>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</si>
  <si>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</si>
  <si>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</si>
  <si>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</si>
  <si>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</si>
  <si>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</si>
  <si>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</si>
  <si>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</si>
  <si>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</si>
  <si>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</si>
  <si>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</si>
  <si>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</si>
  <si>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</si>
  <si>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</si>
  <si>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</si>
  <si>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</si>
  <si>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</si>
  <si>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</si>
  <si>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</si>
  <si>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</si>
  <si>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</si>
  <si>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</si>
  <si>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</si>
  <si>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</si>
  <si>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</si>
  <si>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</si>
  <si>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</si>
  <si>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</si>
  <si>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</si>
  <si>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</si>
  <si>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</si>
  <si>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</si>
  <si>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</si>
  <si>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</si>
  <si>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</si>
  <si>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</si>
  <si>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</si>
  <si>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</si>
  <si>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</si>
  <si>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</si>
  <si>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</si>
  <si>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</si>
  <si>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</si>
  <si>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</si>
  <si>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</si>
  <si>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</si>
  <si>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</si>
  <si>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</si>
  <si>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</si>
  <si>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</si>
  <si>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</si>
  <si>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</si>
  <si>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</si>
  <si>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</si>
  <si>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</si>
  <si>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</si>
  <si>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</si>
  <si>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</si>
  <si>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</si>
  <si>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</si>
  <si>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</si>
  <si>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</si>
  <si>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</si>
  <si>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</si>
  <si>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</si>
  <si>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</si>
  <si>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</si>
  <si>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</si>
  <si>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</si>
  <si>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</si>
  <si>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</si>
  <si>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</si>
  <si>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</si>
  <si>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</si>
  <si>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</si>
  <si>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</si>
  <si>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</si>
  <si>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</si>
  <si>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</si>
  <si>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</si>
  <si>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</si>
  <si>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</si>
  <si>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</si>
  <si>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</si>
  <si>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</si>
  <si>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</si>
  <si>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</si>
  <si>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</si>
  <si>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</si>
  <si>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</si>
  <si>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</si>
  <si>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</si>
  <si>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</si>
  <si>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</si>
  <si>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</si>
  <si>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</si>
  <si>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</si>
  <si>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</si>
  <si>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</si>
  <si>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</si>
  <si>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</si>
  <si>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</si>
  <si>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</si>
  <si>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</si>
  <si>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</si>
  <si>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</si>
  <si>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</si>
  <si>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</si>
  <si>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</si>
  <si>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</si>
  <si>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</si>
  <si>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</si>
  <si>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</si>
  <si>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</si>
  <si>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</si>
  <si>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</si>
  <si>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</si>
  <si>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</si>
  <si>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</si>
  <si>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</si>
  <si>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</si>
  <si>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</si>
  <si>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</si>
  <si>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</si>
  <si>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</si>
  <si>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</si>
  <si>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</si>
  <si>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</si>
  <si>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</si>
  <si>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</si>
  <si>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</si>
  <si>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</si>
  <si>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</si>
  <si>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</si>
  <si>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</si>
  <si>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</si>
  <si>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</si>
  <si>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</si>
  <si>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</si>
  <si>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</si>
  <si>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</si>
  <si>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</si>
  <si>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</si>
  <si>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</si>
  <si>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</si>
  <si>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</si>
  <si>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</si>
  <si>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</si>
  <si>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</si>
  <si>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</si>
  <si>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</si>
  <si>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</si>
  <si>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</si>
  <si>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</si>
  <si>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</si>
  <si>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</si>
  <si>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</si>
  <si>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</si>
  <si>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</si>
  <si>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</si>
  <si>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</si>
  <si>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</si>
  <si>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</si>
  <si>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</si>
  <si>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</si>
  <si>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</si>
  <si>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</si>
  <si>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</si>
  <si>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</si>
  <si>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</si>
  <si>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</si>
  <si>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</si>
  <si>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</si>
  <si>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</si>
  <si>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</si>
  <si>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</si>
  <si>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</si>
  <si>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</si>
  <si>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</si>
  <si>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</si>
  <si>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</si>
  <si>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</si>
  <si>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</si>
  <si>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</si>
  <si>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</si>
  <si>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</si>
  <si>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</si>
  <si>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</si>
  <si>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</si>
  <si>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</si>
  <si>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</si>
  <si>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</si>
  <si>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</si>
  <si>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</si>
  <si>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</si>
  <si>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</si>
  <si>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</si>
  <si>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</si>
  <si>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</si>
  <si>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</si>
  <si>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</si>
  <si>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</si>
  <si>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</si>
  <si>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</si>
  <si>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</si>
  <si>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</si>
  <si>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</si>
  <si>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</si>
  <si>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</si>
  <si>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</si>
  <si>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</si>
  <si>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</si>
  <si>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</si>
  <si>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</si>
  <si>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</si>
  <si>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</si>
  <si>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</si>
  <si>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</si>
  <si>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</si>
  <si>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</si>
  <si>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</si>
  <si>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</si>
  <si>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</si>
  <si>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</si>
  <si>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</si>
  <si>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</si>
  <si>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</si>
  <si>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</si>
  <si>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</si>
  <si>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</si>
  <si>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</si>
  <si>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</si>
  <si>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</si>
  <si>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</si>
  <si>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</si>
  <si>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</si>
  <si>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</si>
  <si>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</si>
  <si>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</si>
  <si>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</si>
  <si>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</si>
  <si>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</si>
  <si>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</si>
  <si>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</si>
  <si>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</si>
  <si>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</si>
  <si>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</si>
  <si>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</si>
  <si>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</si>
  <si>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</si>
  <si>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</si>
  <si>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</si>
  <si>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</si>
  <si>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</si>
  <si>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</si>
  <si>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</si>
  <si>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</si>
  <si>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</si>
  <si>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</si>
  <si>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</si>
  <si>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</si>
  <si>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</si>
  <si>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</si>
  <si>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</si>
  <si>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</si>
  <si>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</si>
  <si>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</si>
  <si>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</si>
  <si>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</si>
  <si>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</si>
  <si>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</si>
  <si>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</si>
  <si>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</si>
  <si>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</si>
  <si>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</si>
  <si>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</si>
  <si>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</si>
  <si>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</si>
  <si>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</si>
  <si>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</si>
  <si>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</si>
  <si>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</si>
  <si>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</si>
  <si>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</si>
  <si>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</si>
  <si>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</si>
  <si>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</si>
  <si>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</si>
  <si>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</si>
  <si>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</si>
  <si>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</si>
  <si>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</si>
  <si>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</si>
  <si>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</si>
  <si>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</si>
  <si>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</si>
  <si>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</si>
  <si>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</si>
  <si>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</si>
  <si>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</si>
  <si>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</si>
  <si>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</si>
  <si>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</si>
  <si>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</si>
  <si>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</si>
  <si>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</si>
  <si>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</si>
  <si>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</si>
  <si>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</si>
  <si>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</si>
  <si>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</si>
  <si>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</si>
  <si>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</si>
  <si>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</si>
  <si>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</si>
  <si>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</si>
  <si>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</si>
  <si>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</si>
  <si>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</si>
  <si>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</si>
  <si>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</si>
  <si>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</si>
  <si>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</si>
  <si>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</si>
  <si>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</si>
  <si>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</si>
  <si>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</si>
  <si>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</si>
  <si>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</si>
  <si>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</si>
  <si>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</si>
  <si>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</si>
  <si>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</si>
  <si>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</si>
  <si>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</si>
  <si>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</si>
  <si>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</si>
  <si>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</si>
  <si>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</si>
  <si>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</si>
  <si>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</si>
  <si>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</si>
  <si>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</si>
  <si>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</si>
  <si>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</si>
  <si>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</si>
  <si>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</si>
  <si>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</si>
  <si>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</si>
  <si>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</si>
  <si>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</si>
  <si>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</si>
  <si>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</si>
  <si>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</si>
  <si>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</si>
  <si>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</si>
  <si>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</si>
  <si>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</si>
  <si>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</si>
  <si>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</si>
  <si>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</si>
  <si>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</si>
  <si>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</si>
  <si>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</si>
  <si>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</si>
  <si>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</si>
  <si>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</si>
  <si>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</si>
  <si>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</si>
  <si>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</si>
  <si>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</si>
  <si>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</si>
  <si>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</si>
  <si>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</si>
  <si>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</si>
  <si>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</si>
  <si>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</si>
  <si>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</si>
  <si>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</si>
  <si>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</si>
  <si>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</si>
  <si>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</si>
  <si>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</si>
  <si>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</si>
  <si>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</si>
  <si>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</si>
  <si>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</si>
  <si>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</si>
  <si>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</si>
  <si>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</si>
  <si>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</si>
  <si>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</si>
  <si>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</si>
  <si>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</si>
  <si>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</si>
  <si>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</si>
  <si>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</si>
  <si>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</si>
  <si>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</si>
  <si>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</si>
  <si>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</si>
  <si>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</si>
  <si>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</si>
  <si>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</si>
  <si>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</si>
  <si>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</si>
  <si>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</si>
  <si>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</si>
  <si>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</si>
  <si>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</si>
  <si>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</si>
  <si>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</si>
  <si>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</si>
  <si>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</si>
  <si>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</si>
  <si>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</si>
  <si>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</si>
  <si>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</si>
  <si>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</si>
  <si>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</si>
  <si>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</si>
  <si>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</si>
  <si>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</si>
  <si>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</si>
  <si>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</si>
  <si>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</si>
  <si>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</si>
  <si>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</si>
  <si>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</si>
  <si>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</si>
  <si>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</si>
  <si>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</si>
  <si>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</si>
  <si>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</si>
  <si>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</si>
  <si>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</si>
  <si>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</si>
  <si>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</si>
  <si>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</si>
  <si>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</si>
  <si>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</si>
  <si>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</si>
  <si>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</si>
  <si>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</si>
  <si>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</si>
  <si>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</si>
  <si>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</si>
  <si>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</si>
  <si>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</si>
  <si>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</si>
  <si>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</si>
  <si>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</si>
  <si>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</si>
  <si>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</si>
  <si>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</si>
  <si>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</si>
  <si>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</si>
  <si>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</si>
  <si>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</si>
  <si>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</si>
  <si>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</si>
  <si>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</si>
  <si>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</si>
  <si>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</si>
  <si>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</si>
  <si>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</si>
  <si>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</si>
  <si>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</si>
  <si>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</si>
  <si>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</si>
  <si>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</si>
  <si>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</si>
  <si>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</si>
  <si>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</si>
  <si>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</si>
  <si>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</si>
  <si>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</si>
  <si>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</si>
  <si>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</si>
  <si>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</si>
  <si>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</si>
  <si>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</si>
  <si>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</si>
  <si>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</si>
  <si>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</si>
  <si>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</si>
  <si>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</si>
  <si>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</si>
  <si>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</si>
  <si>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</si>
  <si>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</si>
  <si>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</si>
  <si>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</si>
  <si>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</si>
  <si>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</si>
  <si>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</si>
  <si>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</si>
  <si>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</si>
  <si>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</si>
  <si>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</si>
  <si>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</si>
  <si>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</si>
  <si>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</si>
  <si>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</si>
  <si>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</si>
  <si>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</si>
  <si>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</si>
  <si>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</si>
  <si>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</si>
  <si>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</si>
  <si>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</si>
  <si>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</si>
  <si>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</si>
  <si>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</si>
  <si>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</si>
  <si>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</si>
  <si>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</si>
  <si>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</si>
  <si>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</si>
  <si>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</si>
  <si>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</si>
  <si>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</si>
  <si>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</si>
  <si>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</si>
  <si>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</si>
  <si>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</si>
  <si>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</si>
  <si>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</si>
  <si>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</si>
  <si>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</si>
  <si>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</si>
  <si>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</si>
  <si>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</si>
  <si>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</si>
  <si>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</si>
  <si>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</si>
  <si>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</si>
  <si>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</si>
  <si>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</si>
  <si>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</si>
  <si>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</si>
  <si>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</si>
  <si>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</si>
  <si>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</si>
  <si>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</si>
  <si>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</si>
  <si>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</si>
  <si>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</si>
  <si>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</si>
  <si>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</si>
  <si>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</si>
  <si>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</si>
  <si>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</si>
  <si>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</si>
  <si>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</si>
  <si>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</si>
  <si>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</si>
  <si>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</si>
  <si>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</si>
  <si>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</si>
  <si>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</si>
  <si>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</si>
  <si>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</si>
  <si>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</si>
  <si>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</si>
  <si>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</si>
  <si>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</si>
  <si>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</si>
  <si>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</si>
  <si>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</si>
  <si>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</si>
  <si>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</si>
  <si>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</si>
  <si>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</si>
  <si>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</si>
  <si>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</si>
  <si>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</si>
  <si>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</si>
  <si>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</si>
  <si>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</si>
  <si>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</si>
  <si>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</si>
  <si>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</si>
  <si>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</si>
  <si>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</si>
  <si>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</si>
  <si>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</si>
  <si>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</si>
  <si>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</si>
  <si>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</si>
  <si>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</si>
  <si>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</si>
  <si>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</si>
  <si>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</si>
  <si>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</si>
  <si>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</si>
  <si>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</si>
  <si>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</si>
  <si>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</si>
  <si>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</si>
  <si>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</si>
  <si>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</si>
  <si>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</si>
  <si>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</si>
  <si>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</si>
  <si>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</si>
  <si>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</si>
  <si>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</si>
  <si>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</si>
  <si>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</si>
  <si>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</si>
  <si>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</si>
  <si>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</si>
  <si>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</si>
  <si>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</si>
  <si>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</si>
  <si>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</si>
  <si>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</si>
  <si>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</si>
  <si>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</si>
  <si>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</si>
  <si>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</si>
  <si>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</si>
  <si>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</si>
  <si>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</si>
  <si>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</si>
  <si>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</si>
  <si>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</si>
  <si>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</si>
  <si>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</si>
  <si>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</si>
  <si>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</si>
  <si>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</si>
  <si>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</si>
  <si>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</si>
  <si>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</si>
  <si>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</si>
  <si>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</si>
  <si>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</si>
  <si>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</si>
  <si>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</si>
  <si>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</si>
  <si>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</si>
  <si>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</si>
  <si>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</si>
  <si>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</si>
  <si>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</si>
  <si>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</si>
  <si>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</si>
  <si>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</si>
  <si>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</si>
  <si>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</si>
  <si>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</si>
  <si>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</si>
  <si>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</si>
  <si>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</si>
  <si>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</si>
  <si>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</si>
  <si>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</si>
  <si>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</si>
  <si>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</si>
  <si>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</si>
  <si>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</si>
  <si>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</si>
  <si>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</si>
  <si>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</si>
  <si>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</si>
  <si>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</si>
  <si>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</si>
  <si>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</si>
  <si>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</si>
  <si>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</si>
  <si>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</si>
  <si>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</si>
  <si>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</si>
  <si>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</si>
  <si>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</si>
  <si>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</si>
  <si>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</si>
  <si>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</si>
  <si>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</si>
  <si>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</si>
  <si>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</si>
  <si>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</si>
  <si>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</si>
  <si>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</si>
  <si>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</si>
  <si>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</si>
  <si>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</si>
  <si>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</si>
  <si>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</si>
  <si>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</si>
  <si>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</si>
  <si>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</si>
  <si>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</si>
  <si>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</si>
  <si>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</si>
  <si>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</si>
  <si>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</si>
  <si>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</si>
  <si>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</si>
  <si>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</si>
  <si>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</si>
  <si>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</si>
  <si>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</si>
  <si>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</si>
  <si>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</si>
  <si>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</si>
  <si>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</si>
  <si>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</si>
  <si>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</si>
  <si>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</si>
  <si>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</si>
  <si>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</si>
  <si>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</si>
  <si>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</si>
  <si>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</si>
  <si>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</si>
  <si>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</si>
  <si>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</si>
  <si>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</si>
  <si>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</si>
  <si>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</si>
  <si>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</si>
  <si>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</si>
  <si>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</si>
  <si>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</si>
  <si>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</si>
  <si>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</si>
  <si>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</si>
  <si>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</si>
  <si>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</si>
  <si>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</si>
  <si>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</si>
  <si>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</si>
  <si>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</si>
  <si>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</si>
  <si>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</si>
  <si>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</si>
  <si>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</si>
  <si>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</si>
  <si>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</si>
  <si>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</si>
  <si>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</si>
  <si>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</si>
  <si>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</si>
  <si>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</si>
  <si>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</si>
  <si>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</si>
  <si>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</si>
  <si>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</si>
  <si>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</si>
  <si>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</si>
  <si>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</si>
  <si>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</si>
  <si>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</si>
  <si>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</si>
  <si>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</si>
  <si>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</si>
  <si>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</si>
  <si>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</si>
  <si>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</si>
  <si>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</si>
  <si>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</si>
  <si>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</si>
  <si>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</si>
  <si>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</si>
  <si>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</si>
  <si>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</si>
  <si>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</si>
  <si>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</si>
  <si>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</si>
  <si>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</si>
  <si>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</si>
  <si>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</si>
  <si>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</si>
  <si>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</si>
  <si>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</si>
  <si>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</si>
  <si>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</si>
  <si>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</si>
  <si>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</si>
  <si>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</si>
  <si>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</si>
  <si>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</si>
  <si>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</si>
  <si>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</si>
  <si>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</si>
  <si>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</si>
  <si>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</si>
  <si>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</si>
  <si>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</si>
  <si>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</si>
  <si>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</si>
  <si>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</si>
  <si>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</si>
  <si>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</si>
  <si>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</si>
  <si>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</si>
  <si>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</si>
  <si>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</si>
  <si>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</si>
  <si>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</si>
  <si>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</si>
  <si>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</si>
  <si>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</si>
  <si>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</si>
  <si>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</si>
  <si>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</si>
  <si>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</si>
  <si>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</si>
  <si>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</si>
  <si>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</si>
  <si>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</si>
  <si>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</si>
  <si>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</si>
  <si>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</si>
  <si>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</si>
  <si>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</si>
  <si>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</si>
  <si>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</si>
  <si>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</si>
  <si>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</si>
  <si>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</si>
  <si>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</si>
  <si>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</si>
  <si>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</si>
  <si>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</si>
  <si>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</si>
  <si>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</si>
  <si>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</si>
  <si>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</si>
  <si>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</si>
  <si>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</si>
  <si>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</si>
  <si>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</si>
  <si>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</si>
  <si>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</si>
  <si>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</si>
  <si>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</si>
  <si>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</si>
  <si>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</si>
  <si>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</si>
  <si>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</si>
  <si>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</si>
  <si>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</si>
  <si>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</si>
  <si>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</si>
  <si>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</si>
  <si>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</si>
  <si>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</si>
  <si>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</si>
  <si>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</si>
  <si>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</si>
  <si>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</si>
  <si>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</si>
  <si>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</si>
  <si>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</si>
  <si>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</si>
  <si>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</si>
  <si>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</si>
  <si>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</si>
  <si>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</si>
  <si>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</si>
  <si>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</si>
  <si>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</si>
  <si>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</si>
  <si>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</si>
  <si>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</si>
  <si>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</si>
  <si>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</si>
  <si>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</si>
  <si>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</si>
  <si>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</si>
  <si>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</si>
  <si>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</si>
  <si>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</si>
  <si>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</si>
  <si>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</si>
  <si>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</si>
  <si>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</si>
  <si>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</si>
  <si>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</si>
  <si>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</si>
  <si>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</si>
  <si>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</si>
  <si>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</si>
  <si>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</si>
  <si>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</si>
  <si>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</si>
  <si>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</si>
  <si>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</si>
  <si>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</si>
  <si>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</si>
  <si>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</si>
  <si>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</si>
  <si>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</si>
  <si>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</si>
  <si>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</si>
  <si>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</si>
  <si>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</si>
  <si>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</si>
  <si>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</si>
  <si>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</si>
  <si>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</si>
  <si>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</si>
  <si>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</si>
  <si>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</si>
  <si>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</si>
  <si>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</si>
  <si>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</si>
  <si>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</si>
  <si>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</si>
  <si>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</si>
  <si>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</si>
  <si>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</si>
  <si>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</si>
  <si>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</si>
  <si>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</si>
  <si>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</si>
  <si>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</si>
  <si>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</si>
  <si>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</si>
  <si>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</si>
  <si>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</si>
  <si>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</si>
  <si>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</si>
  <si>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</si>
  <si>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</si>
  <si>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</si>
  <si>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</si>
  <si>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</si>
  <si>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</si>
  <si>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</si>
  <si>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</si>
  <si>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</si>
  <si>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</si>
  <si>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</si>
  <si>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</si>
  <si>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</si>
  <si>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</si>
  <si>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</si>
  <si>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</si>
  <si>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</si>
  <si>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</si>
  <si>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</si>
  <si>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</si>
  <si>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</si>
  <si>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</si>
  <si>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</si>
  <si>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</si>
  <si>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</si>
  <si>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</si>
  <si>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</si>
  <si>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</si>
  <si>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</si>
  <si>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</si>
  <si>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</si>
  <si>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</si>
  <si>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</si>
  <si>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</si>
  <si>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</si>
  <si>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</si>
  <si>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</si>
  <si>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</si>
  <si>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</si>
  <si>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</si>
  <si>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</si>
  <si>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</si>
  <si>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</si>
  <si>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</si>
  <si>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</si>
  <si>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</si>
  <si>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</si>
  <si>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</si>
  <si>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</si>
  <si>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</si>
  <si>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</si>
  <si>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</si>
  <si>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</si>
  <si>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</si>
  <si>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</si>
  <si>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</si>
  <si>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</si>
  <si>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</si>
  <si>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</si>
  <si>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</si>
  <si>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</si>
  <si>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</si>
  <si>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</si>
  <si>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</si>
  <si>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</si>
  <si>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</si>
  <si>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</si>
  <si>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</si>
  <si>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</si>
  <si>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</si>
  <si>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</si>
  <si>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</si>
  <si>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</si>
  <si>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</si>
  <si>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</si>
  <si>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</si>
  <si>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</si>
  <si>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</si>
  <si>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</si>
  <si>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</si>
  <si>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</si>
  <si>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</si>
  <si>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</si>
  <si>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</si>
  <si>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</si>
  <si>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</si>
  <si>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</si>
  <si>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</si>
  <si>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</si>
  <si>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</si>
  <si>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</si>
  <si>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</si>
  <si>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</si>
  <si>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</si>
  <si>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</si>
  <si>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</si>
  <si>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</si>
  <si>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</si>
  <si>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</si>
  <si>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</si>
  <si>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</si>
  <si>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</si>
  <si>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</si>
  <si>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</si>
  <si>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</si>
  <si>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</si>
  <si>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</si>
  <si>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</si>
  <si>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</si>
  <si>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</si>
  <si>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</si>
  <si>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</si>
  <si>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</si>
  <si>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</si>
  <si>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</si>
  <si>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</si>
  <si>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</si>
  <si>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</si>
  <si>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</si>
  <si>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</si>
  <si>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</si>
  <si>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</si>
  <si>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</si>
  <si>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</si>
  <si>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</si>
  <si>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</si>
  <si>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</si>
  <si>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</si>
  <si>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</si>
  <si>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</si>
  <si>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</si>
  <si>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</si>
  <si>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</si>
  <si>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</si>
  <si>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</si>
  <si>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</si>
  <si>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</si>
  <si>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</si>
  <si>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</si>
  <si>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</si>
  <si>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</si>
  <si>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</si>
  <si>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</si>
  <si>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</si>
  <si>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</si>
  <si>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</si>
  <si>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</si>
  <si>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</si>
  <si>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</si>
  <si>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</si>
  <si>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</si>
  <si>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</si>
  <si>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</si>
  <si>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</si>
  <si>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</si>
  <si>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</si>
  <si>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</si>
  <si>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</si>
  <si>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</si>
  <si>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</si>
  <si>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</si>
  <si>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</si>
  <si>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</si>
  <si>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</si>
  <si>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</si>
  <si>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</si>
  <si>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</si>
  <si>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</si>
  <si>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</si>
  <si>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</si>
  <si>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</si>
  <si>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</si>
  <si>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</si>
  <si>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</si>
  <si>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</si>
  <si>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</si>
  <si>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</si>
  <si>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</si>
  <si>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</si>
  <si>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</si>
  <si>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</si>
  <si>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</si>
  <si>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</si>
  <si>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</si>
  <si>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</si>
  <si>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</si>
  <si>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</si>
  <si>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</si>
  <si>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</si>
  <si>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</si>
  <si>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</si>
  <si>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</si>
  <si>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</si>
  <si>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</si>
  <si>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</si>
  <si>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</si>
  <si>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</si>
  <si>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</si>
  <si>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</si>
  <si>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</si>
  <si>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</si>
  <si>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</si>
  <si>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</si>
  <si>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</si>
  <si>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</si>
  <si>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</si>
  <si>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</si>
  <si>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</si>
  <si>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</si>
  <si>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</si>
  <si>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</si>
  <si>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</si>
  <si>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</si>
  <si>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</si>
  <si>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</si>
  <si>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</si>
  <si>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</si>
  <si>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</si>
  <si>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</si>
  <si>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</si>
  <si>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</si>
  <si>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</si>
  <si>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</si>
  <si>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</si>
  <si>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</si>
  <si>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</si>
  <si>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</si>
  <si>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</si>
  <si>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</si>
  <si>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</si>
  <si>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</si>
  <si>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</si>
  <si>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</si>
  <si>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</si>
  <si>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</si>
  <si>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</si>
  <si>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</si>
  <si>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</si>
  <si>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</si>
  <si>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</si>
  <si>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</si>
  <si>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</si>
  <si>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</si>
  <si>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</si>
  <si>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</si>
  <si>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</si>
  <si>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</si>
  <si>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</si>
  <si>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</si>
  <si>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</si>
  <si>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</si>
  <si>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</si>
  <si>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</si>
  <si>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</si>
  <si>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</si>
  <si>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</si>
  <si>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</si>
  <si>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</si>
  <si>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</si>
  <si>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</si>
  <si>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</si>
  <si>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</si>
  <si>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</si>
  <si>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</si>
  <si>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</si>
  <si>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</si>
  <si>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</si>
  <si>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</si>
  <si>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</si>
  <si>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</si>
  <si>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</si>
  <si>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</si>
  <si>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</si>
  <si>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</si>
  <si>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</si>
  <si>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</si>
  <si>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</si>
  <si>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</si>
  <si>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</si>
  <si>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</si>
  <si>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</si>
  <si>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</si>
  <si>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</si>
  <si>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</si>
  <si>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</si>
  <si>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</si>
  <si>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</si>
  <si>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</si>
  <si>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</si>
  <si>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</si>
  <si>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</si>
  <si>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</si>
  <si>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</si>
  <si>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</si>
  <si>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</si>
  <si>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</si>
  <si>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</si>
  <si>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</si>
  <si>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</si>
  <si>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</si>
  <si>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</si>
  <si>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</si>
  <si>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</si>
  <si>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</si>
  <si>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</si>
  <si>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</si>
  <si>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</si>
  <si>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</si>
  <si>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</si>
  <si>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</si>
  <si>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</si>
  <si>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</si>
  <si>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</si>
  <si>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</si>
  <si>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</si>
  <si>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</si>
  <si>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</si>
  <si>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</si>
  <si>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</si>
  <si>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</si>
  <si>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</si>
  <si>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</si>
  <si>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</si>
  <si>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</si>
  <si>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</si>
  <si>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</si>
  <si>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</si>
  <si>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</si>
  <si>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</si>
  <si>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</si>
  <si>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</si>
  <si>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</si>
  <si>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</si>
  <si>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</si>
  <si>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</si>
  <si>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</si>
  <si>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</si>
  <si>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</si>
  <si>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</si>
  <si>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</si>
  <si>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</si>
  <si>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</si>
  <si>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</si>
  <si>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</si>
  <si>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</si>
  <si>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</si>
  <si>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</si>
  <si>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</si>
  <si>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</si>
  <si>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</si>
  <si>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</si>
  <si>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</si>
  <si>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</si>
  <si>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</si>
  <si>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</si>
  <si>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</si>
  <si>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</si>
  <si>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</si>
  <si>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</si>
  <si>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</si>
  <si>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</si>
  <si>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</si>
  <si>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</si>
  <si>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</si>
  <si>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</si>
  <si>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</si>
  <si>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</si>
  <si>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</si>
  <si>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</si>
  <si>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</si>
  <si>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</si>
  <si>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</si>
  <si>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</si>
  <si>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</si>
  <si>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</si>
  <si>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</si>
  <si>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</si>
  <si>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</si>
  <si>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</si>
  <si>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</si>
  <si>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</si>
  <si>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</si>
  <si>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</si>
  <si>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</si>
  <si>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</si>
  <si>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</si>
  <si>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</si>
  <si>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</si>
  <si>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</si>
  <si>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</si>
  <si>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</si>
  <si>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</si>
  <si>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</si>
  <si>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</si>
  <si>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</si>
  <si>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</si>
  <si>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</si>
  <si>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</si>
  <si>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</si>
  <si>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</si>
  <si>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</si>
  <si>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</si>
  <si>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</si>
  <si>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</si>
  <si>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</si>
  <si>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</si>
  <si>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</si>
  <si>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</si>
  <si>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</si>
  <si>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</si>
  <si>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</si>
  <si>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</si>
  <si>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</si>
  <si>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</si>
  <si>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</si>
  <si>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</si>
  <si>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</si>
  <si>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</si>
  <si>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</si>
  <si>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</si>
  <si>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</si>
  <si>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</si>
  <si>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</si>
  <si>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</si>
  <si>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</si>
  <si>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</si>
  <si>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</si>
  <si>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</si>
  <si>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</si>
  <si>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</si>
  <si>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</si>
  <si>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</si>
  <si>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</si>
  <si>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</si>
  <si>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</si>
  <si>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</si>
  <si>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</si>
  <si>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</si>
  <si>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</si>
  <si>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</si>
  <si>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</si>
  <si>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</si>
  <si>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</si>
  <si>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</si>
  <si>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</si>
  <si>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</si>
  <si>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</si>
  <si>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</si>
  <si>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</si>
  <si>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</si>
  <si>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</si>
  <si>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</si>
  <si>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</si>
  <si>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</si>
  <si>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</si>
  <si>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</si>
  <si>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</si>
  <si>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</si>
  <si>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</si>
  <si>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</si>
  <si>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</si>
  <si>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</si>
  <si>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</si>
  <si>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</si>
  <si>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</si>
  <si>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</si>
  <si>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</si>
  <si>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</si>
  <si>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</si>
  <si>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</si>
  <si>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</si>
  <si>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</si>
  <si>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</si>
  <si>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</si>
  <si>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</si>
  <si>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</si>
  <si>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</si>
  <si>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</si>
  <si>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</si>
  <si>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</si>
  <si>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</si>
  <si>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</si>
  <si>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</si>
  <si>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</si>
  <si>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</si>
  <si>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</si>
  <si>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</si>
  <si>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</si>
  <si>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</si>
  <si>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</si>
  <si>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</si>
  <si>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</si>
  <si>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</si>
  <si>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</si>
  <si>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</si>
  <si>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</si>
  <si>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</si>
  <si>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</si>
  <si>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</si>
  <si>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</si>
  <si>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</si>
  <si>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</si>
  <si>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</si>
  <si>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</si>
  <si>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</si>
  <si>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</si>
  <si>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</si>
  <si>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</si>
  <si>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</si>
  <si>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</si>
  <si>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</si>
  <si>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</si>
  <si>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</si>
  <si>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</si>
  <si>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</si>
  <si>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</si>
  <si>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</si>
  <si>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</si>
  <si>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</si>
  <si>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</si>
  <si>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</si>
  <si>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</si>
  <si>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</si>
  <si>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</si>
  <si>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</si>
  <si>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</si>
  <si>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</si>
  <si>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</si>
  <si>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</si>
  <si>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</si>
  <si>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</si>
  <si>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</si>
  <si>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</si>
  <si>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</si>
  <si>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</si>
  <si>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</si>
  <si>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</si>
  <si>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</si>
  <si>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</si>
  <si>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</si>
  <si>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</si>
  <si>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</si>
  <si>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</si>
  <si>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</si>
  <si>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</si>
  <si>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</si>
  <si>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</si>
  <si>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</si>
  <si>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</si>
  <si>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</si>
  <si>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</si>
  <si>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</si>
  <si>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</si>
  <si>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</si>
  <si>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</si>
  <si>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</si>
  <si>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</si>
  <si>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</si>
  <si>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</si>
  <si>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</si>
  <si>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</si>
  <si>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</si>
  <si>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</si>
  <si>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</si>
  <si>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</si>
  <si>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</si>
  <si>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</si>
  <si>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</si>
  <si>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</si>
  <si>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</si>
  <si>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</si>
  <si>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</si>
  <si>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</si>
  <si>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</si>
  <si>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</si>
  <si>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</si>
  <si>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</si>
  <si>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</si>
  <si>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</si>
  <si>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</si>
  <si>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</si>
  <si>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</si>
  <si>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</si>
  <si>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</si>
  <si>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</si>
  <si>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</si>
  <si>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</si>
  <si>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</si>
  <si>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</si>
  <si>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</si>
  <si>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</si>
  <si>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</si>
  <si>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</si>
  <si>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</si>
  <si>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</si>
  <si>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</si>
  <si>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</si>
  <si>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</si>
  <si>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</si>
  <si>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</si>
  <si>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</si>
  <si>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</si>
  <si>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</si>
  <si>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</si>
  <si>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</si>
  <si>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</si>
  <si>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</si>
  <si>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</si>
  <si>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</si>
  <si>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</si>
  <si>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</si>
  <si>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</si>
  <si>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</si>
  <si>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</si>
  <si>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</si>
  <si>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</si>
  <si>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</si>
  <si>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</si>
  <si>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</si>
  <si>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</si>
  <si>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</si>
  <si>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</si>
  <si>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</si>
  <si>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</si>
  <si>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</si>
  <si>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</si>
  <si>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</si>
  <si>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</si>
  <si>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</si>
  <si>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</si>
  <si>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</si>
  <si>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</si>
  <si>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</si>
  <si>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</si>
  <si>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</si>
  <si>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</si>
  <si>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</si>
  <si>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</si>
  <si>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</si>
  <si>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</si>
  <si>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</si>
  <si>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</si>
  <si>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</si>
  <si>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</si>
  <si>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</si>
  <si>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</si>
  <si>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</si>
  <si>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</si>
  <si>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</si>
  <si>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</si>
  <si>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</si>
  <si>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</si>
  <si>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</si>
  <si>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</si>
  <si>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</si>
  <si>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</si>
  <si>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</si>
  <si>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</si>
  <si>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</si>
  <si>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</si>
  <si>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</si>
  <si>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</si>
  <si>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</si>
  <si>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</si>
  <si>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</si>
  <si>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</si>
  <si>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</si>
  <si>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</si>
  <si>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</si>
  <si>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</si>
  <si>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</si>
  <si>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</si>
  <si>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</si>
  <si>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</si>
  <si>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</si>
  <si>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</si>
  <si>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</si>
  <si>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</si>
  <si>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</si>
  <si>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</si>
  <si>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</si>
  <si>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</si>
  <si>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</si>
  <si>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</si>
  <si>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</si>
  <si>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</si>
  <si>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</si>
  <si>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</si>
  <si>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</si>
  <si>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</si>
  <si>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</si>
  <si>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</si>
  <si>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</si>
  <si>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</si>
  <si>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</si>
  <si>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</si>
  <si>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</si>
  <si>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</si>
  <si>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</si>
  <si>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</si>
  <si>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</si>
  <si>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</si>
  <si>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</si>
  <si>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</si>
  <si>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</si>
  <si>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</si>
  <si>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</si>
  <si>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</si>
  <si>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</si>
  <si>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</si>
  <si>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</si>
  <si>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</si>
  <si>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</si>
  <si>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</si>
  <si>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</si>
  <si>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</si>
  <si>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</si>
  <si>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</si>
  <si>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</si>
  <si>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</si>
  <si>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</si>
  <si>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</si>
  <si>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</si>
  <si>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</si>
  <si>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</si>
  <si>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</si>
  <si>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</si>
  <si>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</si>
  <si>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</si>
  <si>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</si>
  <si>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</si>
  <si>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</si>
  <si>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</si>
  <si>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</si>
  <si>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</si>
  <si>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</si>
  <si>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</si>
  <si>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</si>
  <si>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</si>
  <si>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</si>
  <si>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</si>
  <si>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</si>
  <si>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</si>
  <si>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</si>
  <si>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</si>
  <si>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</si>
  <si>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</si>
  <si>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</si>
  <si>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</si>
  <si>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</si>
  <si>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</si>
  <si>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</si>
  <si>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</si>
  <si>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</si>
  <si>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</si>
  <si>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</si>
  <si>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</si>
  <si>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</si>
  <si>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</si>
  <si>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</si>
  <si>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</si>
  <si>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</si>
  <si>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</si>
  <si>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</si>
  <si>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</si>
  <si>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</si>
  <si>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</si>
  <si>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</si>
  <si>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</si>
  <si>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</si>
  <si>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</si>
  <si>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</si>
  <si>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</si>
  <si>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</si>
  <si>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</si>
  <si>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</si>
  <si>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</si>
  <si>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</si>
  <si>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</si>
  <si>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</si>
  <si>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</si>
  <si>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</si>
  <si>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</si>
  <si>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</si>
  <si>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</si>
  <si>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</si>
  <si>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</si>
  <si>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</si>
  <si>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</si>
  <si>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</si>
  <si>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</si>
  <si>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</si>
  <si>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</si>
  <si>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</si>
  <si>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</si>
  <si>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</si>
  <si>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</si>
  <si>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</si>
  <si>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</si>
  <si>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</si>
  <si>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</si>
  <si>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</si>
  <si>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</si>
  <si>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</si>
  <si>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</si>
  <si>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</si>
  <si>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</si>
  <si>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</si>
  <si>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</si>
  <si>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</si>
  <si>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</si>
  <si>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</si>
  <si>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</si>
  <si>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</si>
  <si>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</si>
  <si>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</si>
  <si>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</si>
  <si>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</si>
  <si>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</si>
  <si>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</si>
  <si>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</si>
  <si>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</si>
  <si>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</si>
  <si>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</si>
  <si>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</si>
  <si>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</si>
  <si>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</si>
  <si>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</si>
  <si>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</si>
  <si>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</si>
  <si>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</si>
  <si>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</si>
  <si>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</si>
  <si>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</si>
  <si>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</si>
  <si>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</si>
  <si>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</si>
  <si>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</si>
  <si>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</si>
  <si>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</si>
  <si>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</si>
  <si>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</si>
  <si>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</si>
  <si>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</si>
  <si>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</si>
  <si>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</si>
  <si>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</si>
  <si>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</si>
  <si>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</si>
  <si>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</si>
  <si>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</si>
  <si>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</si>
  <si>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</si>
  <si>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</si>
  <si>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</si>
  <si>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</si>
  <si>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</si>
  <si>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</si>
  <si>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</si>
  <si>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</si>
  <si>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</si>
  <si>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</si>
  <si>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</si>
  <si>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</si>
  <si>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</si>
  <si>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</si>
  <si>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</si>
  <si>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</si>
  <si>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</si>
  <si>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</si>
  <si>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</si>
  <si>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</si>
  <si>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</si>
  <si>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</si>
  <si>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</si>
  <si>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</si>
  <si>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</si>
  <si>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</si>
  <si>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</si>
  <si>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</si>
  <si>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</si>
  <si>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</si>
  <si>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</si>
  <si>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</si>
  <si>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</si>
  <si>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</si>
  <si>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</si>
  <si>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</si>
  <si>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</si>
  <si>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</si>
  <si>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</si>
  <si>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</si>
  <si>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</si>
  <si>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</si>
  <si>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</si>
  <si>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</si>
  <si>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</si>
  <si>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</si>
  <si>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</si>
  <si>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</si>
  <si>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</si>
  <si>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</si>
  <si>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</si>
  <si>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</si>
  <si>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</si>
  <si>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</si>
  <si>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</si>
  <si>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</si>
  <si>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</si>
  <si>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</si>
  <si>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</si>
  <si>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</si>
  <si>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</si>
  <si>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</si>
  <si>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</si>
  <si>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</si>
  <si>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</si>
  <si>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</si>
  <si>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</si>
  <si>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</si>
  <si>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</si>
  <si>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</si>
  <si>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</si>
  <si>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</si>
  <si>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</si>
  <si>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</si>
  <si>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</si>
  <si>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</si>
  <si>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</si>
  <si>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</si>
  <si>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</si>
  <si>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</si>
  <si>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</si>
  <si>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</si>
  <si>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</si>
  <si>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</si>
  <si>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</si>
  <si>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</si>
  <si>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</si>
  <si>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</si>
  <si>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</si>
  <si>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</si>
  <si>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</si>
  <si>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</si>
  <si>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</si>
  <si>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</si>
  <si>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</si>
  <si>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</si>
  <si>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</si>
  <si>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</si>
  <si>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</si>
  <si>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</si>
  <si>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</si>
  <si>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</si>
  <si>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</si>
  <si>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</si>
  <si>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</si>
  <si>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</si>
  <si>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</si>
  <si>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</si>
  <si>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</si>
  <si>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</si>
  <si>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</si>
  <si>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</si>
  <si>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</si>
  <si>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</si>
  <si>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</si>
  <si>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</si>
  <si>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</si>
  <si>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</si>
  <si>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</si>
  <si>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</si>
  <si>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</si>
  <si>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</si>
  <si>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</si>
  <si>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</si>
  <si>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</si>
  <si>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</si>
  <si>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</si>
  <si>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</si>
  <si>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</si>
  <si>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</si>
  <si>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</si>
  <si>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</si>
  <si>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</si>
  <si>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</si>
  <si>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</si>
  <si>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</si>
  <si>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</si>
  <si>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</si>
  <si>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</si>
  <si>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</si>
  <si>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</si>
  <si>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</si>
  <si>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</si>
  <si>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</si>
  <si>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</si>
  <si>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</si>
  <si>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</si>
  <si>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</si>
  <si>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</si>
  <si>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</si>
  <si>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</si>
  <si>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</si>
  <si>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</si>
  <si>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</si>
  <si>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</si>
  <si>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</si>
  <si>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</si>
  <si>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</si>
  <si>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</si>
  <si>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</si>
  <si>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</si>
  <si>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</si>
  <si>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</si>
  <si>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</si>
  <si>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</si>
  <si>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</si>
  <si>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</si>
  <si>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</si>
  <si>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</si>
  <si>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</si>
  <si>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</si>
  <si>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</si>
  <si>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</si>
  <si>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</si>
  <si>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</si>
  <si>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</si>
  <si>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</si>
  <si>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</si>
  <si>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</si>
  <si>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</si>
  <si>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</si>
  <si>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</si>
  <si>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</si>
  <si>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</si>
  <si>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</si>
  <si>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</si>
  <si>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</si>
  <si>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</si>
  <si>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</si>
  <si>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</si>
  <si>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</si>
  <si>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</si>
  <si>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</si>
  <si>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</si>
  <si>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</si>
  <si>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</si>
  <si>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</si>
  <si>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</si>
  <si>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</si>
  <si>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</si>
  <si>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</si>
  <si>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</si>
  <si>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</si>
  <si>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</si>
  <si>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</si>
  <si>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</si>
  <si>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</si>
  <si>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</si>
  <si>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</si>
  <si>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</si>
  <si>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</si>
  <si>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</si>
  <si>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</si>
  <si>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</si>
  <si>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</si>
  <si>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</si>
  <si>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</si>
  <si>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</si>
  <si>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</si>
  <si>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</si>
  <si>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</si>
  <si>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</si>
  <si>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</si>
  <si>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</si>
  <si>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</si>
  <si>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</si>
  <si>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</si>
  <si>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</si>
  <si>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</si>
  <si>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</si>
  <si>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</si>
  <si>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</si>
  <si>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</si>
  <si>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</si>
  <si>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</si>
  <si>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</si>
  <si>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</si>
  <si>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</si>
  <si>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</si>
  <si>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</si>
  <si>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</si>
  <si>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</si>
  <si>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</si>
  <si>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</si>
  <si>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</si>
  <si>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</si>
  <si>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</si>
  <si>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</si>
  <si>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</si>
  <si>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</si>
  <si>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</si>
  <si>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</si>
  <si>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</si>
  <si>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</si>
  <si>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</si>
  <si>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</si>
  <si>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</si>
  <si>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</si>
  <si>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</si>
  <si>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</si>
  <si>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</si>
  <si>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</si>
  <si>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</si>
  <si>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</si>
  <si>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</si>
  <si>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</si>
  <si>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</si>
  <si>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</si>
  <si>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</si>
  <si>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</si>
  <si>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</si>
  <si>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</si>
  <si>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</si>
  <si>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</si>
  <si>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</si>
  <si>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</si>
  <si>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</si>
  <si>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</si>
  <si>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</si>
  <si>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</si>
  <si>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</si>
  <si>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</si>
  <si>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</si>
  <si>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</si>
  <si>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</si>
  <si>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</si>
  <si>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</si>
  <si>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</si>
  <si>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</si>
  <si>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</si>
  <si>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</si>
  <si>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</si>
  <si>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</si>
  <si>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</si>
  <si>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</si>
  <si>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</si>
  <si>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</si>
  <si>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</si>
  <si>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</si>
  <si>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</si>
  <si>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</si>
  <si>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</si>
  <si>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</si>
  <si>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</si>
  <si>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</si>
  <si>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</si>
  <si>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</si>
  <si>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</si>
  <si>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</si>
  <si>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</si>
  <si>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</si>
  <si>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</si>
  <si>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</si>
  <si>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</si>
  <si>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</si>
  <si>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</si>
  <si>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</si>
  <si>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</si>
  <si>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</si>
  <si>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</si>
  <si>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</si>
  <si>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</si>
  <si>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</si>
  <si>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</si>
  <si>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</si>
  <si>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</si>
  <si>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</si>
  <si>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</si>
  <si>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</si>
  <si>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</si>
  <si>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</si>
  <si>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</si>
  <si>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</si>
  <si>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</si>
  <si>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</si>
  <si>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</si>
  <si>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</si>
  <si>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</si>
  <si>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</si>
  <si>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</si>
  <si>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</si>
  <si>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</si>
  <si>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</si>
  <si>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</si>
  <si>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</si>
  <si>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</si>
  <si>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</si>
  <si>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</si>
  <si>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</si>
  <si>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</si>
  <si>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</si>
  <si>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</si>
  <si>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</si>
  <si>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</si>
  <si>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</si>
  <si>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</si>
  <si>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</si>
  <si>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</si>
  <si>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</si>
  <si>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</si>
  <si>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</si>
  <si>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</si>
  <si>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</si>
  <si>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</si>
  <si>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</si>
  <si>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</si>
  <si>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</si>
  <si>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</si>
  <si>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</si>
  <si>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</si>
  <si>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</si>
  <si>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</si>
  <si>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</si>
  <si>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</si>
  <si>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</si>
  <si>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</si>
  <si>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</si>
  <si>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</si>
  <si>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</si>
  <si>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</si>
  <si>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</si>
  <si>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</si>
  <si>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</si>
  <si>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</si>
  <si>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</si>
  <si>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</si>
  <si>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</si>
  <si>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</si>
  <si>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</si>
  <si>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</si>
  <si>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</si>
  <si>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</si>
  <si>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</si>
  <si>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</si>
  <si>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</si>
  <si>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</si>
  <si>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</si>
  <si>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</si>
  <si>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</si>
  <si>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</si>
  <si>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</si>
  <si>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</si>
  <si>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</si>
  <si>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</si>
  <si>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</si>
  <si>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</si>
  <si>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</si>
  <si>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</si>
  <si>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</si>
  <si>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</si>
  <si>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</si>
  <si>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</si>
  <si>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</si>
  <si>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</si>
  <si>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</si>
  <si>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</si>
  <si>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</si>
  <si>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</si>
  <si>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</si>
  <si>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</si>
  <si>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</si>
  <si>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</si>
  <si>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</si>
  <si>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</si>
  <si>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</si>
  <si>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</si>
  <si>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</si>
  <si>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</si>
  <si>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</si>
  <si>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</si>
  <si>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</si>
  <si>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</si>
  <si>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</si>
  <si>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</si>
  <si>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</si>
  <si>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</si>
  <si>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</si>
  <si>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</si>
  <si>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</si>
  <si>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</si>
  <si>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</si>
  <si>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</si>
  <si>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</si>
  <si>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</si>
  <si>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</si>
  <si>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</si>
  <si>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</si>
  <si>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</si>
  <si>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</si>
  <si>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</si>
  <si>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</si>
  <si>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</si>
  <si>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</si>
  <si>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</si>
  <si>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</si>
  <si>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</si>
  <si>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</si>
  <si>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</si>
  <si>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</si>
  <si>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</si>
  <si>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</si>
  <si>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</si>
  <si>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</si>
  <si>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</si>
  <si>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</si>
  <si>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</si>
  <si>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</si>
  <si>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</si>
  <si>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</si>
  <si>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</si>
  <si>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</si>
  <si>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</si>
  <si>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</si>
  <si>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</si>
  <si>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</si>
  <si>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</si>
  <si>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</si>
  <si>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</si>
  <si>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</si>
  <si>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</si>
  <si>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</si>
  <si>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</si>
  <si>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</si>
  <si>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</si>
  <si>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</si>
  <si>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</si>
  <si>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</si>
  <si>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</si>
  <si>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</si>
  <si>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</si>
  <si>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</si>
  <si>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</si>
  <si>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</si>
  <si>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</si>
  <si>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</si>
  <si>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</si>
  <si>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</si>
  <si>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</si>
  <si>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</si>
  <si>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</si>
  <si>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</si>
  <si>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</si>
  <si>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</si>
  <si>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</si>
  <si>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</si>
  <si>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</si>
  <si>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</si>
  <si>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</si>
  <si>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</si>
  <si>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</si>
  <si>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</si>
  <si>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</si>
  <si>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</si>
  <si>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</si>
  <si>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</si>
  <si>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</si>
  <si>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</si>
  <si>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</si>
  <si>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</si>
  <si>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</si>
  <si>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</si>
  <si>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</si>
  <si>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</si>
  <si>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</si>
  <si>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</si>
  <si>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</si>
  <si>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</si>
  <si>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</si>
  <si>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</si>
  <si>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</si>
  <si>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</si>
  <si>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</si>
  <si>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</si>
  <si>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</si>
  <si>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</si>
  <si>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</si>
  <si>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</si>
  <si>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</si>
  <si>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</si>
  <si>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</si>
  <si>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</si>
  <si>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</si>
  <si>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</si>
  <si>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</si>
  <si>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</si>
  <si>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</si>
  <si>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</si>
  <si>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</si>
  <si>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</si>
  <si>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</si>
  <si>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</si>
  <si>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</si>
  <si>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</si>
  <si>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</si>
  <si>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</si>
  <si>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</si>
  <si>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</si>
  <si>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</si>
  <si>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</si>
  <si>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</si>
  <si>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</si>
  <si>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</si>
  <si>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</si>
  <si>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</si>
  <si>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</si>
  <si>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</si>
  <si>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</si>
  <si>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</si>
  <si>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</si>
  <si>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</si>
  <si>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</si>
  <si>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</si>
  <si>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</si>
  <si>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</si>
  <si>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</si>
  <si>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</si>
  <si>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</si>
  <si>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</si>
  <si>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</si>
  <si>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</si>
  <si>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</si>
  <si>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</si>
  <si>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</si>
  <si>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</si>
  <si>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</si>
  <si>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</si>
  <si>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</si>
  <si>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</si>
  <si>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</si>
  <si>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</si>
  <si>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</si>
  <si>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</si>
  <si>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</si>
  <si>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</si>
  <si>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</si>
  <si>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</si>
  <si>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</si>
  <si>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</si>
  <si>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</si>
  <si>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</si>
  <si>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</si>
  <si>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</si>
  <si>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</si>
  <si>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</si>
  <si>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</si>
  <si>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</si>
  <si>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</si>
  <si>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</si>
  <si>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</si>
  <si>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</si>
  <si>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</si>
  <si>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</si>
  <si>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</si>
  <si>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</si>
  <si>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</si>
  <si>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</si>
  <si>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</si>
  <si>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</si>
  <si>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</si>
  <si>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</si>
  <si>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</si>
  <si>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</si>
  <si>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</si>
  <si>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</si>
  <si>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</si>
  <si>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</si>
  <si>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</si>
  <si>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</si>
  <si>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</si>
  <si>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</si>
  <si>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</si>
  <si>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</si>
  <si>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</si>
  <si>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</si>
  <si>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</si>
  <si>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</si>
  <si>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</si>
  <si>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</si>
  <si>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</si>
  <si>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</si>
  <si>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</si>
  <si>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</si>
  <si>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</si>
  <si>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</si>
  <si>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</si>
  <si>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</si>
  <si>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</si>
  <si>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</si>
  <si>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</si>
  <si>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</si>
  <si>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</si>
  <si>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</si>
  <si>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</si>
  <si>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</si>
  <si>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</si>
  <si>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</si>
  <si>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</si>
  <si>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</si>
  <si>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</si>
  <si>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</si>
  <si>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</si>
  <si>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</si>
  <si>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</si>
  <si>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</si>
  <si>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</si>
  <si>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</si>
  <si>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</si>
  <si>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</si>
  <si>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</si>
  <si>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</si>
  <si>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</si>
  <si>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</si>
  <si>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</si>
  <si>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</si>
  <si>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</si>
  <si>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</si>
  <si>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</si>
  <si>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</si>
  <si>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</si>
  <si>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</si>
  <si>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</si>
  <si>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</si>
  <si>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</si>
  <si>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</si>
  <si>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</si>
  <si>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</si>
  <si>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</si>
  <si>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</si>
  <si>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</si>
  <si>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</si>
  <si>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</si>
  <si>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</si>
  <si>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</si>
  <si>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</si>
  <si>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</si>
  <si>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</si>
  <si>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</si>
  <si>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</si>
  <si>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</si>
  <si>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</si>
  <si>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</si>
  <si>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</si>
  <si>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</si>
  <si>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</si>
  <si>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</si>
  <si>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</si>
  <si>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</si>
  <si>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</si>
  <si>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</si>
  <si>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</si>
  <si>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</si>
  <si>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</si>
  <si>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</si>
  <si>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</si>
  <si>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</si>
  <si>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</si>
  <si>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</si>
  <si>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</si>
  <si>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</si>
  <si>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</si>
  <si>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</si>
  <si>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</si>
  <si>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</si>
  <si>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</si>
  <si>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</si>
  <si>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</si>
  <si>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</si>
  <si>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</si>
  <si>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</si>
  <si>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</si>
  <si>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</si>
  <si>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</si>
  <si>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</si>
  <si>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</si>
  <si>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</si>
  <si>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</si>
  <si>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</si>
  <si>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</si>
  <si>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</si>
  <si>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</si>
  <si>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</si>
  <si>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</si>
  <si>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</si>
  <si>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</si>
  <si>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</si>
  <si>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</si>
  <si>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</si>
  <si>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</si>
  <si>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</si>
  <si>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</si>
  <si>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</si>
  <si>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</si>
  <si>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</si>
  <si>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</si>
  <si>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</si>
  <si>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</si>
  <si>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</si>
  <si>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</si>
  <si>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</si>
  <si>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</si>
  <si>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</si>
  <si>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</si>
  <si>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</si>
  <si>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</si>
  <si>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</si>
  <si>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</si>
  <si>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</si>
  <si>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</si>
  <si>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</si>
  <si>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</si>
  <si>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</si>
  <si>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</si>
  <si>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</si>
  <si>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</si>
  <si>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</si>
  <si>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</si>
  <si>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</si>
  <si>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</si>
  <si>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</si>
  <si>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</si>
  <si>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</si>
  <si>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</si>
  <si>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</si>
  <si>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</si>
  <si>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</si>
  <si>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</si>
  <si>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</si>
  <si>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</si>
  <si>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</si>
  <si>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</si>
  <si>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</si>
  <si>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</si>
  <si>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</si>
  <si>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</si>
  <si>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</si>
  <si>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</si>
  <si>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</si>
  <si>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</si>
  <si>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</si>
  <si>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</si>
  <si>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</si>
  <si>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</si>
  <si>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</si>
  <si>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</si>
  <si>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</si>
  <si>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</si>
  <si>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</si>
  <si>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</si>
  <si>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</si>
  <si>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</si>
  <si>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</si>
  <si>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</si>
  <si>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</si>
  <si>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</si>
  <si>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</si>
  <si>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</si>
  <si>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</si>
  <si>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</si>
  <si>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</si>
  <si>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</si>
  <si>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</si>
  <si>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</si>
  <si>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</si>
  <si>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</si>
  <si>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</si>
  <si>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</si>
  <si>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</si>
  <si>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</si>
  <si>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</si>
  <si>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</si>
  <si>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</si>
  <si>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</si>
  <si>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</si>
  <si>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</si>
  <si>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</si>
  <si>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</si>
  <si>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</si>
  <si>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</si>
  <si>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</si>
  <si>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</si>
  <si>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</si>
  <si>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</si>
  <si>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</si>
  <si>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</si>
  <si>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</si>
  <si>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</si>
  <si>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</si>
  <si>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</si>
  <si>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</si>
  <si>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</si>
  <si>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</si>
  <si>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</si>
  <si>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</si>
  <si>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</si>
  <si>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</si>
  <si>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</si>
  <si>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</si>
  <si>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</si>
  <si>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</si>
  <si>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</si>
  <si>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</si>
  <si>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</si>
  <si>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</si>
  <si>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</si>
  <si>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</si>
  <si>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</si>
  <si>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</si>
  <si>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</si>
  <si>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</si>
  <si>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</si>
  <si>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</si>
  <si>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</si>
  <si>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</si>
  <si>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</si>
  <si>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</si>
  <si>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</si>
  <si>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</si>
  <si>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</si>
  <si>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</si>
  <si>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</si>
  <si>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</si>
  <si>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</si>
  <si>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</si>
  <si>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</si>
  <si>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</si>
  <si>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</si>
  <si>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</si>
  <si>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</si>
  <si>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</si>
  <si>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</si>
  <si>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</si>
  <si>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</si>
  <si>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</si>
  <si>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</si>
  <si>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</si>
  <si>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</si>
  <si>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</si>
  <si>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</si>
  <si>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</si>
  <si>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</si>
  <si>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</si>
  <si>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</si>
  <si>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</si>
  <si>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</si>
  <si>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</si>
  <si>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</si>
  <si>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</si>
  <si>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</si>
  <si>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</si>
  <si>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</si>
  <si>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</si>
  <si>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</si>
  <si>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</si>
  <si>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</si>
  <si>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</si>
  <si>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</si>
  <si>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</si>
  <si>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</si>
  <si>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</si>
  <si>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</si>
  <si>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</si>
  <si>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</si>
  <si>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</si>
  <si>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</si>
  <si>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</si>
  <si>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</si>
  <si>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</si>
  <si>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</si>
  <si>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</si>
  <si>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</si>
  <si>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</si>
  <si>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</si>
  <si>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</si>
  <si>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</si>
  <si>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</si>
  <si>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</si>
  <si>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</si>
  <si>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</si>
  <si>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</si>
  <si>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</si>
  <si>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</si>
  <si>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</si>
  <si>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</si>
  <si>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</si>
  <si>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</si>
  <si>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</si>
  <si>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</si>
  <si>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</si>
  <si>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</si>
  <si>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</si>
  <si>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</si>
  <si>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</si>
  <si>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</si>
  <si>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</si>
  <si>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</si>
  <si>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</si>
  <si>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</si>
  <si>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</si>
  <si>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</si>
  <si>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</si>
  <si>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</si>
  <si>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</si>
  <si>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</si>
  <si>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</si>
  <si>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</si>
  <si>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</si>
  <si>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</si>
  <si>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</si>
  <si>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</si>
  <si>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</si>
  <si>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</si>
  <si>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</si>
  <si>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</si>
  <si>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</si>
  <si>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</si>
  <si>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</si>
  <si>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</si>
  <si>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</si>
  <si>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</si>
  <si>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</si>
  <si>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</si>
  <si>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</si>
  <si>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</si>
  <si>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</si>
  <si>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</si>
  <si>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</si>
  <si>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</si>
  <si>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</si>
  <si>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</si>
  <si>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</si>
  <si>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</si>
  <si>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</si>
  <si>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</si>
  <si>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</si>
  <si>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</si>
  <si>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</si>
  <si>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</si>
  <si>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</si>
  <si>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</si>
  <si>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</si>
  <si>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</si>
  <si>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</si>
  <si>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</si>
  <si>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</si>
  <si>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</si>
  <si>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</si>
  <si>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</si>
  <si>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</si>
  <si>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</si>
  <si>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</si>
  <si>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</si>
  <si>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</si>
  <si>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</si>
  <si>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</si>
  <si>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</si>
  <si>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</si>
  <si>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</si>
  <si>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</si>
  <si>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</si>
  <si>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</si>
  <si>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</si>
  <si>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</si>
  <si>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</si>
  <si>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</si>
  <si>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</si>
  <si>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</si>
  <si>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</si>
  <si>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</si>
  <si>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</si>
  <si>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</si>
  <si>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</si>
  <si>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</si>
  <si>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</si>
  <si>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</si>
  <si>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</si>
  <si>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</si>
  <si>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</si>
  <si>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</si>
  <si>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</si>
  <si>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</si>
  <si>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</si>
  <si>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</si>
  <si>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</si>
  <si>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</si>
  <si>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</si>
  <si>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</si>
  <si>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</si>
  <si>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</si>
  <si>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</si>
  <si>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</si>
  <si>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</si>
  <si>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</si>
  <si>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</si>
  <si>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</si>
  <si>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</si>
  <si>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</si>
  <si>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</si>
  <si>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</si>
  <si>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</si>
  <si>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</si>
  <si>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</si>
  <si>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</si>
  <si>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</si>
  <si>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</si>
  <si>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</si>
  <si>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</si>
  <si>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</si>
  <si>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</si>
  <si>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</si>
  <si>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</si>
  <si>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</si>
  <si>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</si>
  <si>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</si>
  <si>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</si>
  <si>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</si>
  <si>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</si>
  <si>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</si>
  <si>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</si>
  <si>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</si>
  <si>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</si>
  <si>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</si>
  <si>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</si>
  <si>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</si>
  <si>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</si>
  <si>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</si>
  <si>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</si>
  <si>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</si>
  <si>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</si>
  <si>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</si>
  <si>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</si>
  <si>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</si>
  <si>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</si>
  <si>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</si>
  <si>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</si>
  <si>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</si>
  <si>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</si>
  <si>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</si>
  <si>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</si>
  <si>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</si>
  <si>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</si>
  <si>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</si>
  <si>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</si>
  <si>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</si>
  <si>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</si>
  <si>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</si>
  <si>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</si>
  <si>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</si>
  <si>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</si>
  <si>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</si>
  <si>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</si>
  <si>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</si>
  <si>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</si>
  <si>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</si>
  <si>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</si>
  <si>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</si>
  <si>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</si>
  <si>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</si>
  <si>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</si>
  <si>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</si>
  <si>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</si>
  <si>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</si>
  <si>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</si>
  <si>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</si>
  <si>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</si>
  <si>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</si>
  <si>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</si>
  <si>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</si>
  <si>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</si>
  <si>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</si>
  <si>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</si>
  <si>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</si>
  <si>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</si>
  <si>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</si>
  <si>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</si>
  <si>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</si>
  <si>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</si>
  <si>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</si>
  <si>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</si>
  <si>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</si>
  <si>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</si>
  <si>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</si>
  <si>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</si>
  <si>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</si>
  <si>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</si>
  <si>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</si>
  <si>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</si>
  <si>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</si>
  <si>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</si>
  <si>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</si>
  <si>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</si>
  <si>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</si>
  <si>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</si>
  <si>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</si>
  <si>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</si>
  <si>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</si>
  <si>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</si>
  <si>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</si>
  <si>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</si>
  <si>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</si>
  <si>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</si>
  <si>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</si>
  <si>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</si>
  <si>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</si>
  <si>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</si>
  <si>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</si>
  <si>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</si>
  <si>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</si>
  <si>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</si>
  <si>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</si>
  <si>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</si>
  <si>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</si>
  <si>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</si>
  <si>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</si>
  <si>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</si>
  <si>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</si>
  <si>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</si>
  <si>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</si>
  <si>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</si>
  <si>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</si>
  <si>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</si>
  <si>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</si>
  <si>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</si>
  <si>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</si>
  <si>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</si>
  <si>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</si>
  <si>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</si>
  <si>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</si>
  <si>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</si>
  <si>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</si>
  <si>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</si>
  <si>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</si>
  <si>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</si>
  <si>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</si>
  <si>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</si>
  <si>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</si>
  <si>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</si>
  <si>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</si>
  <si>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</si>
  <si>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</si>
  <si>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</si>
  <si>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</si>
  <si>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</si>
  <si>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</si>
  <si>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</si>
  <si>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</si>
  <si>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</si>
  <si>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</si>
  <si>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</si>
  <si>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</si>
  <si>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</si>
  <si>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</si>
  <si>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</si>
  <si>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</si>
  <si>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</si>
  <si>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</si>
  <si>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</si>
  <si>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</si>
  <si>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</si>
  <si>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</si>
  <si>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</si>
  <si>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</si>
  <si>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</si>
  <si>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</si>
  <si>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</si>
  <si>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</si>
  <si>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</si>
  <si>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</si>
  <si>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</si>
  <si>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</si>
  <si>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</si>
  <si>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</si>
  <si>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</si>
  <si>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</si>
  <si>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</si>
  <si>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</si>
  <si>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</si>
  <si>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</si>
  <si>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</si>
  <si>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</si>
  <si>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</si>
  <si>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</si>
  <si>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</si>
  <si>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</si>
  <si>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</si>
  <si>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</si>
  <si>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</si>
  <si>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</si>
  <si>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</si>
  <si>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</si>
  <si>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</si>
  <si>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</si>
  <si>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</si>
  <si>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</si>
  <si>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</si>
  <si>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</si>
  <si>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</si>
  <si>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</si>
  <si>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</si>
  <si>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</si>
  <si>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</si>
  <si>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</si>
  <si>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</si>
  <si>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</si>
  <si>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</si>
  <si>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</si>
  <si>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</si>
  <si>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</si>
  <si>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</si>
  <si>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</si>
  <si>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</si>
  <si>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</si>
  <si>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</si>
  <si>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</si>
  <si>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</si>
  <si>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</si>
  <si>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</si>
  <si>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</si>
  <si>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</si>
  <si>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</si>
  <si>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</si>
  <si>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</si>
  <si>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</si>
  <si>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</si>
  <si>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</si>
  <si>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</si>
  <si>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</si>
  <si>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</si>
  <si>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</si>
  <si>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</si>
  <si>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</si>
  <si>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</si>
  <si>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</si>
  <si>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</si>
  <si>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</si>
  <si>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</si>
  <si>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</si>
  <si>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</si>
  <si>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</si>
  <si>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</si>
  <si>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</si>
  <si>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</si>
  <si>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</si>
  <si>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</si>
  <si>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</si>
  <si>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</si>
  <si>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</si>
  <si>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</si>
  <si>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</si>
  <si>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</si>
  <si>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</si>
  <si>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</si>
  <si>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</si>
  <si>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</si>
  <si>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</si>
  <si>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</si>
  <si>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</si>
  <si>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</si>
  <si>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</si>
  <si>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</si>
  <si>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</si>
  <si>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</si>
  <si>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</si>
  <si>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</si>
  <si>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</si>
  <si>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</si>
  <si>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</si>
  <si>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</si>
  <si>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</si>
  <si>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</si>
  <si>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</si>
  <si>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</si>
  <si>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</si>
  <si>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</si>
  <si>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</si>
  <si>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</si>
  <si>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</si>
  <si>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</si>
  <si>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</si>
  <si>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</si>
  <si>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</si>
  <si>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</si>
  <si>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</si>
  <si>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</si>
  <si>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</si>
  <si>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</si>
  <si>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</si>
  <si>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</si>
  <si>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</si>
  <si>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</si>
  <si>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</si>
  <si>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</si>
  <si>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</si>
  <si>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</si>
  <si>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</si>
  <si>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</si>
  <si>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</si>
  <si>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</si>
  <si>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</si>
  <si>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</si>
  <si>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</si>
  <si>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</si>
  <si>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</si>
  <si>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</si>
  <si>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</si>
  <si>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</si>
  <si>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</si>
  <si>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</si>
  <si>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</si>
  <si>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</si>
  <si>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</si>
  <si>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</si>
  <si>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</si>
  <si>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</si>
  <si>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</si>
  <si>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</si>
  <si>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</si>
  <si>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</si>
  <si>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</si>
  <si>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</si>
  <si>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</si>
  <si>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</si>
  <si>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</si>
  <si>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</si>
  <si>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</si>
  <si>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</si>
  <si>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</si>
  <si>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</si>
  <si>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</si>
  <si>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</si>
  <si>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</si>
  <si>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</si>
  <si>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</si>
  <si>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</si>
  <si>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</si>
  <si>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</si>
  <si>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</si>
  <si>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</si>
  <si>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</si>
  <si>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</si>
  <si>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</si>
  <si>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</si>
  <si>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</si>
  <si>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</si>
  <si>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</si>
  <si>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</si>
  <si>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</si>
  <si>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</si>
  <si>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</si>
  <si>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</si>
  <si>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</si>
  <si>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</si>
  <si>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</si>
  <si>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</si>
  <si>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</si>
  <si>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</si>
  <si>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</si>
  <si>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</si>
  <si>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</si>
  <si>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</si>
  <si>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</si>
  <si>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</si>
  <si>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</si>
  <si>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</si>
  <si>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</si>
  <si>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</si>
  <si>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</si>
  <si>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</si>
  <si>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</si>
  <si>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</si>
  <si>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</si>
  <si>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</si>
  <si>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</si>
  <si>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</si>
  <si>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</si>
  <si>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</si>
  <si>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</si>
  <si>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</si>
  <si>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</si>
  <si>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</si>
  <si>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</si>
  <si>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</si>
  <si>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</si>
  <si>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</si>
  <si>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</si>
  <si>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</si>
  <si>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</si>
  <si>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</si>
  <si>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</si>
  <si>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</si>
  <si>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</si>
  <si>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</si>
  <si>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</si>
  <si>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</si>
  <si>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</si>
  <si>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</si>
  <si>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</si>
  <si>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</si>
  <si>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</si>
  <si>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</si>
  <si>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</si>
  <si>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</si>
  <si>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</si>
  <si>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</si>
  <si>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</si>
  <si>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</si>
  <si>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</si>
  <si>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</si>
  <si>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</si>
  <si>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</si>
  <si>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</si>
  <si>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</si>
  <si>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</si>
  <si>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</si>
  <si>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</si>
  <si>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</si>
  <si>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</si>
  <si>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</si>
  <si>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</si>
  <si>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</si>
  <si>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</si>
  <si>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</si>
  <si>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</si>
  <si>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</si>
  <si>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</si>
  <si>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</si>
  <si>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</si>
  <si>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</si>
  <si>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</si>
  <si>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</si>
  <si>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</si>
  <si>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</si>
  <si>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</si>
  <si>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</si>
  <si>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</si>
  <si>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</si>
  <si>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</si>
  <si>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</si>
  <si>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</si>
  <si>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</si>
  <si>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</si>
  <si>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</si>
  <si>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</si>
  <si>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</si>
  <si>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</si>
  <si>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</si>
  <si>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</si>
  <si>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</si>
  <si>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</si>
  <si>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</si>
  <si>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</si>
  <si>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</si>
  <si>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</si>
  <si>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</si>
  <si>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</si>
  <si>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</si>
  <si>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</si>
  <si>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</si>
  <si>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</si>
  <si>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</si>
  <si>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</si>
  <si>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</si>
  <si>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</si>
  <si>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</si>
  <si>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</si>
  <si>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</si>
  <si>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</si>
  <si>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</si>
  <si>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</si>
  <si>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</si>
  <si>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</si>
  <si>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</si>
  <si>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</si>
  <si>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</si>
  <si>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</si>
  <si>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</si>
  <si>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</si>
  <si>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</si>
  <si>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</si>
  <si>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</si>
  <si>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</si>
  <si>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</si>
  <si>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</si>
  <si>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</si>
  <si>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</si>
  <si>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</si>
  <si>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</si>
  <si>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</si>
  <si>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</si>
  <si>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</si>
  <si>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</si>
  <si>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</si>
  <si>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</si>
  <si>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</si>
  <si>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</si>
  <si>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</si>
  <si>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</si>
  <si>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</si>
  <si>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</si>
  <si>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</si>
  <si>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</si>
  <si>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</si>
  <si>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</si>
  <si>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</si>
  <si>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</si>
  <si>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</si>
  <si>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</si>
  <si>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</si>
  <si>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</si>
  <si>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</si>
  <si>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</si>
  <si>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</si>
  <si>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</si>
  <si>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</si>
  <si>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</si>
  <si>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</si>
  <si>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</si>
  <si>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</si>
  <si>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</si>
  <si>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</si>
  <si>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</si>
  <si>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</si>
  <si>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</si>
  <si>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</si>
  <si>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</si>
  <si>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</si>
  <si>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</si>
  <si>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</si>
  <si>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</si>
  <si>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</si>
  <si>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</si>
  <si>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</si>
  <si>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</si>
  <si>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</si>
  <si>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</si>
  <si>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</si>
  <si>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</si>
  <si>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</si>
  <si>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</si>
  <si>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</si>
  <si>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</si>
  <si>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</si>
  <si>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</si>
  <si>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</si>
  <si>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</si>
  <si>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</si>
  <si>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</si>
  <si>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</si>
  <si>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</si>
  <si>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</si>
  <si>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</si>
  <si>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</si>
  <si>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</si>
  <si>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</si>
  <si>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</si>
  <si>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</si>
  <si>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</si>
  <si>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</si>
  <si>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</si>
  <si>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</si>
  <si>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</si>
  <si>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</si>
  <si>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</si>
  <si>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</si>
  <si>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</si>
  <si>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</si>
  <si>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</si>
  <si>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</si>
  <si>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</si>
  <si>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</si>
  <si>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</si>
  <si>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</si>
  <si>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</si>
  <si>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</si>
  <si>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</si>
  <si>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</si>
  <si>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</si>
  <si>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</si>
  <si>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</si>
  <si>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</si>
  <si>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</si>
  <si>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</si>
  <si>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</si>
  <si>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</si>
  <si>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</si>
  <si>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</si>
  <si>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</si>
  <si>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</si>
  <si>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</si>
  <si>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</si>
  <si>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</si>
  <si>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</si>
  <si>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</si>
  <si>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</si>
  <si>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</si>
  <si>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</si>
  <si>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</si>
  <si>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</si>
  <si>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</si>
  <si>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</si>
  <si>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</si>
  <si>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</si>
  <si>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</si>
  <si>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</si>
  <si>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</si>
  <si>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</si>
  <si>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</si>
  <si>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</si>
  <si>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</si>
  <si>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</si>
  <si>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</si>
  <si>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</si>
  <si>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</si>
  <si>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</si>
  <si>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</si>
  <si>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</si>
  <si>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</si>
  <si>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</si>
  <si>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</si>
  <si>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</si>
  <si>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</si>
  <si>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</si>
  <si>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</si>
  <si>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</si>
  <si>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</si>
  <si>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</si>
  <si>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</si>
  <si>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</si>
  <si>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</si>
  <si>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</si>
  <si>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</si>
  <si>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</si>
  <si>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</si>
  <si>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</si>
  <si>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</si>
  <si>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</si>
  <si>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</si>
  <si>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</si>
  <si>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</si>
  <si>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</si>
  <si>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</si>
  <si>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</si>
  <si>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</si>
  <si>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</si>
  <si>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</si>
  <si>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</si>
  <si>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</si>
  <si>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</si>
  <si>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</si>
  <si>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</si>
  <si>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</si>
  <si>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</si>
  <si>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</si>
  <si>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</si>
  <si>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</si>
  <si>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</si>
  <si>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</si>
  <si>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</si>
  <si>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</si>
  <si>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</si>
  <si>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</si>
  <si>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</si>
  <si>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</si>
  <si>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</si>
  <si>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</si>
  <si>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</si>
  <si>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</si>
  <si>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</si>
  <si>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</si>
  <si>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</si>
  <si>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</si>
  <si>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</si>
  <si>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</si>
  <si>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</si>
  <si>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</si>
  <si>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</si>
  <si>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</si>
  <si>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</si>
  <si>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</si>
  <si>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</si>
  <si>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</si>
  <si>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</si>
  <si>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</si>
  <si>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</si>
  <si>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</si>
  <si>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</si>
  <si>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</si>
  <si>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</si>
  <si>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</si>
  <si>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</si>
  <si>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</si>
  <si>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</si>
  <si>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</si>
  <si>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</si>
  <si>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</si>
  <si>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</si>
  <si>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</si>
  <si>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</si>
  <si>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</si>
  <si>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</si>
  <si>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</si>
  <si>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</si>
  <si>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</si>
  <si>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</si>
  <si>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</si>
  <si>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</si>
  <si>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</si>
  <si>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</si>
  <si>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</si>
  <si>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</si>
  <si>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</si>
  <si>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</si>
  <si>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</si>
  <si>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</si>
  <si>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</si>
  <si>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</si>
  <si>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</si>
  <si>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</si>
  <si>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</si>
  <si>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</si>
  <si>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</si>
  <si>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</si>
  <si>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</si>
  <si>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</si>
  <si>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</si>
  <si>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</si>
  <si>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</si>
  <si>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</si>
  <si>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</si>
  <si>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</si>
  <si>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</si>
  <si>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</si>
  <si>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</si>
  <si>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</si>
  <si>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</si>
  <si>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</si>
  <si>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</si>
  <si>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</si>
  <si>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</si>
  <si>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</si>
  <si>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</si>
  <si>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</si>
  <si>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</si>
  <si>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</si>
  <si>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</si>
  <si>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</si>
  <si>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</si>
  <si>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</si>
  <si>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</si>
  <si>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</si>
  <si>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</si>
  <si>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</si>
  <si>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</si>
  <si>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</si>
  <si>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</si>
  <si>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</si>
  <si>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</si>
  <si>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</si>
  <si>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</si>
  <si>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</si>
  <si>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</si>
  <si>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</si>
  <si>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</si>
  <si>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</si>
  <si>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</si>
  <si>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</si>
  <si>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</si>
  <si>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</si>
  <si>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</si>
  <si>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</si>
  <si>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</si>
  <si>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</si>
  <si>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</si>
  <si>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</si>
  <si>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</si>
  <si>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</si>
  <si>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</si>
  <si>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</si>
  <si>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</si>
  <si>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</si>
  <si>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</si>
  <si>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</si>
  <si>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</si>
  <si>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</si>
  <si>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</si>
  <si>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</si>
  <si>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</si>
  <si>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</si>
  <si>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</si>
  <si>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</si>
  <si>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</si>
  <si>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</si>
  <si>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</si>
  <si>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</si>
  <si>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</si>
  <si>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</si>
  <si>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</si>
  <si>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</si>
  <si>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</si>
  <si>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</si>
  <si>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</si>
  <si>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</si>
  <si>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</si>
  <si>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</si>
  <si>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</si>
  <si>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</si>
  <si>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</si>
  <si>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</si>
  <si>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</si>
  <si>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</si>
  <si>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</si>
  <si>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</si>
  <si>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</si>
  <si>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</si>
  <si>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</si>
  <si>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</si>
  <si>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</si>
  <si>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</si>
  <si>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</si>
  <si>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</si>
  <si>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</si>
  <si>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</si>
  <si>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</si>
  <si>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</si>
  <si>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</si>
  <si>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</si>
  <si>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</si>
  <si>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</si>
  <si>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</si>
  <si>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</si>
  <si>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</si>
  <si>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</si>
  <si>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</si>
  <si>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</si>
  <si>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</si>
  <si>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</si>
  <si>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</si>
  <si>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</si>
  <si>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</si>
  <si>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</si>
  <si>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</si>
  <si>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</si>
  <si>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</si>
  <si>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</si>
  <si>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</si>
  <si>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</si>
  <si>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</si>
  <si>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</si>
  <si>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</si>
  <si>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</si>
  <si>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</si>
  <si>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</si>
  <si>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</si>
  <si>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</si>
  <si>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</si>
  <si>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</si>
  <si>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</si>
  <si>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</si>
  <si>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</si>
  <si>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</si>
  <si>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</si>
  <si>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</si>
  <si>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</si>
  <si>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</si>
  <si>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</si>
  <si>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</si>
  <si>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</si>
  <si>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</si>
  <si>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</si>
  <si>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</si>
  <si>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</si>
  <si>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</si>
  <si>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</si>
  <si>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</si>
  <si>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</si>
  <si>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</si>
  <si>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</si>
  <si>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</si>
  <si>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</si>
  <si>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</si>
  <si>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</si>
  <si>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</si>
  <si>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</si>
  <si>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</si>
  <si>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</si>
  <si>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</si>
  <si>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</si>
  <si>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</si>
  <si>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</si>
  <si>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</si>
  <si>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</si>
  <si>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</si>
  <si>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</si>
  <si>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</si>
  <si>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</si>
  <si>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</si>
  <si>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</si>
  <si>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</si>
  <si>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</si>
  <si>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</si>
  <si>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</si>
  <si>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</si>
  <si>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</si>
  <si>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</si>
  <si>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</si>
  <si>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</si>
  <si>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</si>
  <si>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</si>
  <si>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</si>
  <si>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</si>
  <si>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</si>
  <si>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</si>
  <si>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</si>
  <si>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</si>
  <si>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</si>
  <si>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</si>
  <si>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</si>
  <si>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</si>
  <si>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</si>
  <si>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</si>
  <si>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</si>
  <si>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</si>
  <si>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</si>
  <si>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</si>
  <si>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</si>
  <si>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</si>
  <si>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</si>
  <si>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</si>
  <si>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</si>
  <si>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</si>
  <si>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</si>
  <si>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</si>
  <si>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</si>
  <si>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</si>
  <si>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</si>
  <si>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</si>
  <si>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</si>
  <si>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</si>
  <si>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</si>
  <si>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</si>
  <si>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</si>
  <si>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</si>
  <si>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</si>
  <si>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</si>
  <si>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</si>
  <si>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</si>
  <si>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</si>
  <si>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</si>
  <si>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</si>
  <si>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</si>
  <si>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</si>
  <si>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</si>
  <si>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</si>
  <si>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</si>
  <si>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</si>
  <si>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</si>
  <si>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</si>
  <si>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</si>
  <si>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</si>
  <si>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</si>
  <si>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</si>
  <si>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</si>
  <si>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</si>
  <si>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</si>
  <si>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</si>
  <si>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</si>
  <si>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</si>
  <si>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</si>
  <si>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</si>
  <si>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</si>
  <si>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</si>
  <si>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</si>
  <si>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</si>
  <si>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</si>
  <si>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</si>
  <si>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</si>
  <si>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</si>
  <si>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</si>
  <si>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</si>
  <si>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</si>
  <si>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</si>
  <si>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</si>
  <si>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</si>
  <si>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</si>
  <si>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</si>
  <si>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</si>
  <si>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</si>
  <si>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</si>
  <si>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</si>
  <si>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</si>
  <si>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</si>
  <si>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</si>
  <si>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</si>
  <si>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</si>
  <si>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</si>
  <si>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</si>
  <si>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</si>
  <si>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</si>
  <si>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</si>
  <si>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</si>
  <si>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</si>
  <si>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</si>
  <si>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</si>
  <si>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</si>
  <si>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</si>
  <si>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</si>
  <si>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</si>
  <si>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</si>
  <si>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</si>
  <si>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</si>
  <si>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</si>
  <si>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</si>
  <si>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</si>
  <si>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</si>
  <si>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</si>
  <si>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</si>
  <si>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</si>
  <si>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</si>
  <si>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</si>
  <si>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</si>
  <si>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</si>
  <si>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</si>
  <si>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</si>
  <si>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</si>
  <si>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</si>
  <si>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</si>
  <si>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</si>
  <si>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</si>
  <si>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</si>
  <si>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</si>
  <si>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</si>
  <si>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</si>
  <si>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</si>
  <si>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</si>
  <si>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</si>
  <si>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</si>
  <si>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</si>
  <si>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</si>
  <si>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</si>
  <si>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</si>
  <si>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</si>
  <si>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</si>
  <si>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</si>
  <si>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</si>
  <si>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</si>
  <si>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</si>
  <si>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</si>
  <si>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</si>
  <si>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</si>
  <si>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</si>
  <si>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</si>
  <si>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</si>
  <si>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</si>
  <si>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</si>
  <si>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</si>
  <si>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</si>
  <si>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</si>
  <si>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</si>
  <si>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</si>
  <si>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</si>
  <si>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</si>
  <si>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</si>
  <si>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</si>
  <si>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</si>
  <si>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</si>
  <si>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</si>
  <si>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</si>
  <si>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</si>
  <si>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</si>
  <si>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</si>
  <si>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</si>
  <si>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</si>
  <si>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</si>
  <si>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</si>
  <si>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</si>
  <si>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</si>
  <si>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</si>
  <si>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</si>
  <si>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</si>
  <si>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</si>
  <si>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</si>
  <si>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</si>
  <si>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</si>
  <si>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</si>
  <si>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</si>
  <si>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</si>
  <si>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</si>
  <si>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</si>
  <si>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</si>
  <si>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</si>
  <si>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</si>
  <si>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</si>
  <si>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</si>
  <si>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</si>
  <si>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</si>
  <si>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</si>
  <si>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</si>
  <si>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</si>
  <si>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</si>
  <si>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</si>
  <si>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</si>
  <si>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</si>
  <si>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</si>
  <si>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</si>
  <si>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</si>
  <si>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</si>
  <si>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</si>
  <si>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</si>
  <si>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</si>
  <si>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</si>
  <si>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</si>
  <si>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</si>
  <si>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</si>
  <si>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</si>
  <si>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</si>
  <si>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</si>
  <si>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</si>
  <si>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</si>
  <si>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</si>
  <si>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</si>
  <si>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</si>
  <si>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</si>
  <si>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</si>
  <si>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</si>
  <si>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</si>
  <si>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</si>
  <si>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</si>
  <si>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</si>
  <si>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</si>
  <si>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</si>
  <si>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</si>
  <si>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</si>
  <si>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</si>
  <si>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</si>
  <si>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</si>
  <si>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</si>
  <si>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</si>
  <si>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</si>
  <si>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</si>
  <si>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</si>
  <si>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</si>
  <si>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</si>
  <si>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</si>
  <si>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</si>
  <si>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</si>
  <si>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</si>
  <si>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</si>
  <si>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</si>
  <si>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</si>
  <si>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</si>
  <si>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</si>
  <si>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</si>
  <si>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</si>
  <si>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</si>
  <si>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</si>
  <si>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</si>
  <si>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</si>
  <si>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</si>
  <si>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</si>
  <si>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</si>
  <si>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</si>
  <si>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</si>
  <si>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</si>
  <si>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</si>
  <si>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</si>
  <si>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</si>
  <si>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</si>
  <si>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</si>
  <si>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</si>
  <si>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</si>
  <si>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</si>
  <si>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</si>
  <si>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</si>
  <si>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</si>
  <si>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</si>
  <si>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</si>
  <si>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</si>
  <si>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</si>
  <si>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</si>
  <si>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</si>
  <si>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</si>
  <si>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</si>
  <si>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</si>
  <si>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</si>
  <si>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</si>
  <si>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</si>
  <si>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</si>
  <si>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</si>
  <si>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</si>
  <si>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</si>
  <si>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</si>
  <si>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</si>
  <si>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</si>
  <si>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</si>
  <si>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</si>
  <si>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</si>
  <si>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</si>
  <si>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</si>
  <si>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</si>
  <si>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</si>
  <si>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</si>
  <si>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</si>
  <si>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</si>
  <si>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</si>
  <si>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</si>
  <si>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</si>
  <si>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</si>
  <si>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</si>
  <si>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</si>
  <si>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</si>
  <si>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</si>
  <si>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</si>
  <si>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</si>
  <si>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</si>
  <si>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</si>
  <si>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</si>
  <si>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</si>
  <si>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</si>
  <si>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</si>
  <si>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</si>
  <si>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</si>
  <si>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</si>
  <si>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</si>
  <si>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</si>
  <si>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</si>
  <si>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</si>
  <si>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</si>
  <si>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</si>
  <si>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</si>
  <si>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</si>
  <si>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</si>
  <si>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</si>
  <si>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</si>
  <si>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</si>
  <si>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</si>
  <si>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</si>
  <si>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</si>
  <si>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</si>
  <si>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</si>
  <si>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</si>
  <si>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</si>
  <si>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</si>
  <si>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</si>
  <si>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</si>
  <si>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</si>
  <si>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</si>
  <si>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</si>
  <si>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</si>
  <si>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</si>
  <si>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</si>
  <si>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</si>
  <si>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</si>
  <si>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</si>
  <si>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</si>
  <si>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</si>
  <si>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</si>
  <si>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</si>
  <si>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</si>
  <si>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</si>
  <si>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</si>
  <si>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</si>
  <si>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</si>
  <si>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</si>
  <si>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</si>
  <si>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</si>
  <si>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</si>
  <si>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</si>
  <si>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</si>
  <si>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</si>
  <si>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</si>
  <si>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</si>
  <si>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</si>
  <si>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</si>
  <si>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</si>
  <si>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</si>
  <si>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</si>
  <si>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</si>
  <si>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</si>
  <si>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</si>
  <si>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</si>
  <si>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</si>
  <si>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</si>
  <si>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</si>
  <si>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</si>
  <si>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</si>
  <si>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</si>
  <si>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</si>
  <si>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</si>
  <si>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</si>
  <si>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</si>
  <si>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</si>
  <si>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</si>
  <si>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</si>
  <si>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</si>
  <si>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</si>
  <si>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</si>
  <si>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</si>
  <si>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</si>
  <si>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</si>
  <si>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</si>
  <si>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</si>
  <si>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</si>
  <si>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</si>
  <si>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</si>
  <si>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</si>
  <si>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</si>
  <si>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</si>
  <si>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</si>
  <si>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</si>
  <si>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</si>
  <si>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</si>
  <si>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</si>
  <si>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</si>
  <si>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</si>
  <si>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</si>
  <si>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</si>
  <si>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</si>
  <si>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</si>
  <si>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</si>
  <si>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</si>
  <si>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</si>
  <si>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</si>
  <si>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</si>
  <si>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</si>
  <si>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</si>
  <si>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</si>
  <si>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</si>
  <si>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</si>
  <si>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</si>
  <si>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</si>
  <si>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</si>
  <si>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</si>
  <si>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</si>
  <si>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</si>
  <si>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</si>
  <si>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</si>
  <si>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</si>
  <si>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</si>
  <si>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</si>
  <si>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</si>
  <si>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</si>
  <si>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</si>
  <si>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</si>
  <si>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</si>
  <si>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</si>
  <si>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</si>
  <si>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</si>
  <si>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</si>
  <si>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</si>
  <si>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</si>
  <si>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</si>
  <si>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</si>
  <si>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</si>
  <si>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</si>
  <si>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</si>
  <si>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</si>
  <si>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</si>
  <si>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</si>
  <si>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</si>
  <si>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</si>
  <si>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</si>
  <si>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</si>
  <si>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</si>
  <si>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</si>
  <si>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</si>
  <si>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</si>
  <si>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</si>
  <si>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</si>
  <si>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</si>
  <si>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</si>
  <si>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</si>
  <si>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</si>
  <si>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</si>
  <si>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</si>
  <si>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</si>
  <si>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</si>
  <si>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</si>
  <si>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</si>
  <si>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</si>
  <si>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</si>
  <si>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</si>
  <si>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</si>
  <si>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</si>
  <si>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</si>
  <si>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</si>
  <si>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</si>
  <si>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</si>
  <si>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</si>
  <si>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</si>
  <si>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</si>
  <si>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</si>
  <si>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</si>
  <si>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</si>
  <si>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</si>
  <si>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</si>
  <si>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</si>
  <si>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</si>
  <si>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</si>
  <si>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</si>
  <si>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</si>
  <si>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</si>
  <si>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</si>
  <si>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</si>
  <si>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</si>
  <si>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</si>
  <si>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</si>
  <si>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</si>
  <si>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</si>
  <si>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</si>
  <si>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</si>
  <si>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</si>
  <si>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</si>
  <si>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</si>
  <si>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</si>
  <si>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</si>
  <si>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</si>
  <si>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</si>
  <si>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</si>
  <si>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</si>
  <si>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</si>
  <si>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</si>
  <si>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</si>
  <si>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</si>
  <si>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</si>
  <si>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</si>
  <si>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</si>
  <si>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</si>
  <si>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</si>
  <si>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</si>
  <si>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</si>
  <si>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</si>
  <si>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</si>
  <si>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</si>
  <si>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</si>
  <si>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</si>
  <si>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</si>
  <si>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</si>
  <si>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</si>
  <si>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</si>
  <si>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</si>
  <si>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</si>
  <si>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</si>
  <si>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</si>
  <si>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</si>
  <si>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</si>
  <si>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</si>
  <si>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</si>
  <si>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</si>
  <si>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</si>
  <si>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</si>
  <si>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</si>
  <si>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</si>
  <si>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</si>
  <si>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</si>
  <si>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</si>
  <si>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</si>
  <si>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</si>
  <si>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</si>
  <si>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</si>
  <si>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</si>
  <si>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</si>
  <si>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</si>
  <si>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</si>
  <si>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</si>
  <si>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</si>
  <si>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</si>
  <si>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</si>
  <si>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</si>
  <si>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</si>
  <si>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</si>
  <si>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</si>
  <si>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</si>
  <si>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</si>
  <si>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</si>
  <si>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</si>
  <si>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</si>
  <si>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</si>
  <si>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</si>
  <si>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</si>
  <si>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</si>
  <si>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</si>
  <si>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</si>
  <si>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</si>
  <si>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</si>
  <si>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</si>
  <si>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</si>
  <si>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</si>
  <si>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</si>
  <si>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</si>
  <si>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</si>
  <si>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</si>
  <si>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</si>
  <si>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</si>
  <si>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</si>
  <si>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</si>
  <si>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</si>
  <si>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</si>
  <si>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</si>
  <si>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</si>
  <si>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</si>
  <si>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</si>
  <si>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</si>
  <si>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</si>
  <si>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</si>
  <si>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</si>
  <si>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</si>
  <si>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</si>
  <si>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</si>
  <si>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</si>
  <si>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</si>
  <si>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</si>
  <si>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</si>
  <si>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</si>
  <si>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</si>
  <si>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</si>
  <si>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</si>
  <si>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</si>
  <si>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</si>
  <si>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</si>
  <si>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</si>
  <si>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</si>
  <si>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</si>
  <si>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</si>
  <si>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</si>
  <si>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</si>
  <si>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</si>
  <si>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</si>
  <si>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</si>
  <si>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</si>
  <si>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</si>
  <si>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</si>
  <si>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</si>
  <si>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</si>
  <si>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</si>
  <si>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</si>
  <si>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</si>
  <si>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</si>
  <si>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</si>
  <si>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</si>
  <si>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</si>
  <si>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</si>
  <si>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</si>
  <si>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</si>
  <si>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</si>
  <si>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</si>
  <si>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</si>
  <si>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</si>
  <si>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</si>
  <si>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</si>
  <si>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</si>
  <si>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</si>
  <si>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</si>
  <si>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</si>
  <si>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</si>
  <si>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</si>
  <si>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</si>
  <si>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</si>
  <si>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</si>
  <si>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</si>
  <si>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</si>
  <si>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</si>
  <si>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</si>
  <si>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</si>
  <si>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</si>
  <si>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</si>
  <si>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</si>
  <si>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</si>
  <si>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</si>
  <si>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</si>
  <si>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</si>
  <si>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</si>
  <si>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</si>
  <si>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</si>
  <si>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</si>
  <si>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</si>
  <si>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</si>
  <si>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</si>
  <si>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</si>
  <si>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</si>
  <si>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</si>
  <si>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</si>
  <si>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</si>
  <si>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</si>
  <si>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</si>
  <si>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</si>
  <si>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</si>
  <si>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</si>
  <si>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</si>
  <si>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</si>
  <si>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</si>
  <si>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</si>
  <si>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</si>
  <si>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</si>
  <si>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</si>
  <si>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</si>
  <si>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</si>
  <si>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</si>
  <si>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</si>
  <si>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</si>
  <si>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</si>
  <si>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</si>
  <si>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</si>
  <si>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</si>
  <si>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</si>
  <si>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</si>
  <si>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</si>
  <si>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</si>
  <si>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</si>
  <si>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</si>
  <si>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</si>
  <si>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</si>
  <si>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</si>
  <si>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</si>
  <si>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</si>
  <si>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</si>
  <si>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</si>
  <si>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</si>
  <si>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</si>
  <si>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</si>
  <si>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</si>
  <si>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</si>
  <si>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</si>
  <si>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</si>
  <si>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</si>
  <si>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</si>
  <si>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</si>
  <si>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</si>
  <si>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</si>
  <si>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</si>
  <si>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</si>
  <si>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</si>
  <si>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</si>
  <si>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</si>
  <si>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</si>
  <si>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</si>
  <si>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</si>
  <si>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</si>
  <si>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</si>
  <si>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</si>
  <si>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</si>
  <si>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</si>
  <si>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</si>
  <si>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</si>
  <si>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</si>
  <si>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</si>
  <si>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</si>
  <si>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</si>
  <si>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</si>
  <si>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</si>
  <si>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</si>
  <si>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</si>
  <si>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</si>
  <si>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</si>
  <si>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</si>
  <si>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</si>
  <si>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</si>
  <si>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</si>
  <si>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</si>
  <si>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</si>
  <si>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</si>
  <si>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</si>
  <si>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</si>
  <si>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</si>
  <si>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</si>
  <si>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</si>
  <si>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</si>
  <si>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</si>
  <si>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</si>
  <si>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</si>
  <si>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</si>
  <si>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</si>
  <si>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</si>
  <si>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</si>
  <si>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</si>
  <si>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</si>
  <si>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</si>
  <si>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</si>
  <si>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</si>
  <si>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</si>
  <si>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</si>
  <si>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</si>
  <si>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</si>
  <si>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</si>
  <si>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</si>
  <si>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</si>
  <si>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</si>
  <si>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</si>
  <si>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</si>
  <si>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</si>
  <si>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</si>
  <si>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</si>
  <si>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</si>
  <si>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</si>
  <si>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</si>
  <si>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</si>
  <si>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</si>
  <si>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</si>
  <si>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</si>
  <si>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</si>
  <si>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</si>
  <si>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</si>
  <si>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</si>
  <si>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</si>
  <si>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</si>
  <si>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</si>
  <si>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</si>
  <si>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</si>
  <si>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</si>
  <si>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</si>
  <si>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</si>
  <si>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</si>
  <si>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</si>
  <si>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</si>
  <si>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</si>
  <si>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</si>
  <si>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</si>
  <si>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</si>
  <si>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</si>
  <si>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</si>
  <si>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</si>
  <si>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</si>
  <si>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</si>
  <si>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</si>
  <si>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</si>
  <si>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</si>
  <si>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</si>
  <si>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</si>
  <si>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</si>
  <si>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</si>
  <si>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</si>
  <si>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</si>
  <si>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</si>
  <si>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</si>
  <si>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</si>
  <si>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</si>
  <si>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</si>
  <si>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</si>
  <si>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</si>
  <si>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</si>
  <si>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</si>
  <si>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</si>
  <si>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</si>
  <si>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</si>
  <si>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</si>
  <si>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</si>
  <si>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</si>
  <si>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</si>
  <si>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</si>
  <si>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</si>
  <si>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</si>
  <si>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</si>
  <si>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</si>
  <si>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</si>
  <si>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</si>
  <si>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</si>
  <si>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</si>
  <si>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</si>
  <si>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</si>
  <si>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</si>
  <si>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</si>
  <si>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</si>
  <si>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</si>
  <si>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</si>
  <si>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</si>
  <si>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</si>
  <si>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</si>
  <si>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</si>
  <si>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</si>
  <si>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</si>
  <si>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</si>
  <si>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</si>
  <si>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</si>
  <si>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</si>
  <si>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</si>
  <si>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</si>
  <si>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</si>
  <si>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</si>
  <si>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</si>
  <si>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</si>
  <si>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</si>
  <si>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</si>
  <si>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</si>
  <si>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</si>
  <si>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</si>
  <si>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</si>
  <si>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</si>
  <si>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</si>
  <si>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</si>
  <si>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</si>
  <si>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</si>
  <si>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</si>
  <si>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</si>
  <si>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</si>
  <si>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</si>
  <si>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</si>
  <si>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</si>
  <si>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</si>
  <si>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</si>
  <si>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</si>
  <si>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</si>
  <si>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</si>
  <si>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</si>
  <si>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</si>
  <si>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</si>
  <si>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</si>
  <si>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</si>
  <si>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</si>
  <si>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</si>
  <si>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</si>
  <si>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</si>
  <si>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</si>
  <si>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</si>
  <si>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</si>
  <si>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</si>
  <si>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</si>
  <si>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</si>
  <si>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</si>
  <si>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</si>
  <si>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</si>
  <si>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</si>
  <si>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</si>
  <si>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</si>
  <si>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</si>
  <si>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</si>
  <si>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</si>
  <si>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</si>
  <si>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</si>
  <si>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</si>
  <si>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</si>
  <si>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</si>
  <si>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</si>
  <si>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</si>
  <si>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</si>
  <si>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</si>
  <si>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</si>
  <si>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</si>
  <si>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</si>
  <si>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</si>
  <si>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</si>
  <si>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</si>
  <si>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</si>
  <si>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</si>
  <si>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</si>
  <si>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</si>
  <si>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</si>
  <si>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</si>
  <si>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</si>
  <si>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</si>
  <si>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</si>
  <si>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</si>
  <si>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</si>
  <si>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</si>
  <si>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</si>
  <si>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</si>
  <si>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</si>
  <si>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</si>
  <si>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</si>
  <si>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</si>
  <si>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</si>
  <si>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</si>
  <si>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</si>
  <si>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</si>
  <si>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</si>
  <si>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</si>
  <si>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</si>
  <si>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</si>
  <si>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</si>
  <si>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</si>
  <si>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</si>
  <si>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</si>
  <si>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</si>
  <si>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</si>
  <si>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</si>
  <si>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</si>
  <si>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</si>
  <si>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</si>
  <si>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</si>
  <si>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</si>
  <si>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</si>
  <si>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</si>
  <si>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</si>
  <si>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</si>
  <si>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</si>
  <si>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</si>
  <si>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</si>
  <si>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</si>
  <si>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</si>
  <si>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</si>
  <si>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</si>
  <si>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</si>
  <si>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</si>
  <si>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</si>
  <si>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</si>
  <si>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</si>
  <si>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</si>
  <si>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</si>
  <si>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</si>
  <si>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</si>
  <si>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</si>
  <si>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</si>
  <si>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</si>
  <si>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</si>
  <si>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</si>
  <si>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</si>
  <si>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</si>
  <si>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</si>
  <si>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</si>
  <si>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</si>
  <si>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</si>
  <si>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</si>
  <si>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</si>
  <si>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</si>
  <si>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</si>
  <si>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</si>
  <si>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</si>
  <si>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</si>
  <si>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</si>
  <si>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</si>
  <si>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</si>
  <si>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</si>
  <si>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</si>
  <si>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</si>
  <si>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</si>
  <si>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</si>
  <si>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</si>
  <si>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</si>
  <si>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</si>
  <si>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</si>
  <si>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</si>
  <si>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</si>
  <si>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</si>
  <si>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</si>
  <si>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</si>
  <si>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</si>
  <si>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</si>
  <si>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</si>
  <si>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</si>
  <si>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</si>
  <si>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</si>
  <si>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</si>
  <si>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</si>
  <si>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</si>
  <si>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</si>
  <si>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</si>
  <si>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</si>
  <si>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</si>
  <si>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</si>
  <si>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</si>
  <si>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</si>
  <si>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</si>
  <si>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</si>
  <si>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</si>
  <si>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</si>
  <si>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</si>
  <si>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</si>
  <si>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</si>
  <si>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</si>
  <si>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</si>
  <si>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</si>
  <si>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</si>
  <si>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</si>
  <si>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</si>
  <si>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</si>
  <si>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</si>
  <si>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</si>
  <si>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</si>
  <si>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</si>
  <si>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</si>
  <si>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</si>
  <si>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</si>
  <si>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</si>
  <si>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</si>
  <si>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</si>
  <si>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</si>
  <si>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</si>
  <si>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</si>
  <si>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</si>
  <si>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</si>
  <si>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</si>
  <si>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</si>
  <si>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</si>
  <si>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</si>
  <si>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</si>
  <si>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</si>
  <si>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</si>
  <si>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</si>
  <si>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</si>
  <si>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</si>
  <si>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</si>
  <si>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</si>
  <si>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</si>
  <si>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</si>
  <si>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</si>
  <si>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</si>
  <si>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</si>
  <si>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</si>
  <si>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</si>
  <si>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</si>
  <si>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</si>
  <si>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</si>
  <si>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</si>
  <si>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</si>
  <si>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</si>
  <si>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</si>
  <si>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</si>
  <si>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</si>
  <si>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</si>
  <si>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</si>
  <si>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</si>
  <si>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</si>
  <si>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</si>
  <si>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</si>
  <si>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</si>
  <si>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</si>
  <si>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</si>
  <si>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</si>
  <si>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</si>
  <si>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</si>
  <si>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</si>
  <si>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</si>
  <si>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</si>
  <si>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</si>
  <si>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</si>
  <si>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</si>
  <si>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</si>
  <si>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</si>
  <si>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</si>
  <si>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</si>
  <si>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</si>
  <si>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</si>
  <si>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</si>
  <si>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</si>
  <si>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</si>
  <si>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</si>
  <si>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</si>
  <si>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</si>
  <si>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</si>
  <si>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</si>
  <si>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</si>
  <si>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</si>
  <si>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</si>
  <si>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</si>
  <si>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</si>
  <si>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</si>
  <si>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</si>
  <si>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</si>
  <si>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</si>
  <si>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</si>
  <si>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</si>
  <si>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</si>
  <si>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</si>
  <si>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</si>
  <si>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</si>
  <si>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</si>
  <si>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</si>
  <si>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</si>
  <si>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</si>
  <si>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</si>
  <si>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</si>
  <si>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</si>
  <si>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</si>
  <si>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</si>
  <si>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</si>
  <si>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</si>
  <si>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</si>
  <si>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</si>
  <si>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</si>
  <si>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</si>
  <si>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</si>
  <si>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</si>
  <si>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</si>
  <si>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</si>
  <si>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</si>
  <si>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</si>
  <si>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</si>
  <si>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</si>
  <si>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</si>
  <si>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</si>
  <si>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</si>
  <si>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</si>
  <si>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</si>
  <si>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</si>
  <si>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</si>
  <si>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</si>
  <si>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</si>
  <si>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</si>
  <si>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</si>
  <si>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</si>
  <si>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</si>
  <si>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</si>
  <si>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</si>
  <si>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</si>
  <si>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</si>
  <si>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</si>
  <si>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</si>
  <si>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</si>
  <si>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</si>
  <si>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</si>
  <si>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</si>
  <si>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</si>
  <si>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</si>
  <si>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</si>
  <si>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</si>
  <si>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</si>
  <si>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</si>
  <si>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</si>
  <si>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</si>
  <si>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</si>
  <si>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</si>
  <si>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</si>
  <si>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</si>
  <si>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</si>
  <si>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</si>
  <si>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</si>
  <si>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</si>
  <si>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</si>
  <si>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</si>
  <si>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</si>
  <si>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</si>
  <si>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</si>
  <si>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</si>
  <si>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</si>
  <si>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</si>
  <si>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</si>
  <si>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</si>
  <si>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</si>
  <si>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</si>
  <si>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</si>
  <si>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</si>
  <si>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</si>
  <si>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</si>
  <si>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</si>
  <si>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</si>
  <si>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</si>
  <si>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</si>
  <si>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</si>
  <si>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</si>
  <si>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</si>
  <si>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</si>
  <si>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</si>
  <si>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</si>
  <si>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</si>
  <si>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</si>
  <si>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</si>
  <si>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</si>
  <si>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</si>
  <si>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</si>
  <si>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</si>
  <si>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</si>
  <si>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</si>
  <si>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</si>
  <si>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</si>
  <si>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</si>
  <si>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</si>
  <si>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</si>
  <si>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</si>
  <si>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</si>
  <si>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</si>
  <si>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</si>
  <si>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</si>
  <si>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</si>
  <si>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</si>
  <si>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</si>
  <si>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</si>
  <si>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</si>
  <si>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</si>
  <si>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</si>
  <si>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</si>
  <si>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</si>
  <si>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</si>
  <si>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</si>
  <si>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</si>
  <si>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</si>
  <si>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</si>
  <si>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</si>
  <si>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</si>
  <si>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</si>
  <si>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</si>
  <si>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</si>
  <si>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</si>
  <si>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</si>
  <si>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</si>
  <si>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</si>
  <si>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</si>
  <si>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</si>
  <si>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</si>
  <si>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</si>
  <si>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</si>
  <si>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</si>
  <si>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</si>
  <si>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</si>
  <si>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</si>
  <si>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</si>
  <si>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</si>
  <si>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</si>
  <si>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</si>
  <si>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</si>
  <si>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</si>
  <si>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</si>
  <si>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</si>
  <si>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</si>
  <si>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</si>
  <si>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</si>
  <si>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</si>
  <si>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</si>
  <si>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</si>
  <si>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</si>
  <si>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</si>
  <si>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</si>
  <si>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</si>
  <si>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</si>
  <si>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</si>
  <si>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</si>
  <si>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</si>
  <si>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</si>
  <si>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</si>
  <si>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</si>
  <si>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</si>
  <si>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</si>
  <si>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</si>
  <si>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</si>
  <si>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</si>
  <si>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</si>
  <si>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</si>
  <si>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</si>
  <si>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</si>
  <si>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</si>
  <si>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</si>
  <si>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</si>
  <si>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</si>
  <si>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</si>
  <si>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</si>
  <si>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</si>
  <si>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</si>
  <si>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</si>
  <si>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</si>
  <si>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</si>
  <si>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</si>
  <si>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</si>
  <si>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</si>
  <si>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</si>
  <si>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</si>
  <si>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</si>
  <si>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</si>
  <si>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</si>
  <si>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</si>
  <si>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</si>
  <si>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</si>
  <si>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</si>
  <si>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</si>
  <si>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</si>
  <si>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</si>
  <si>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</si>
  <si>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</si>
  <si>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</si>
  <si>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</si>
  <si>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</si>
  <si>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</si>
  <si>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</si>
  <si>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</si>
  <si>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</si>
  <si>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</si>
  <si>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</si>
  <si>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</si>
  <si>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</si>
  <si>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</si>
  <si>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</si>
  <si>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</si>
  <si>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</si>
  <si>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</si>
  <si>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</si>
  <si>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</si>
  <si>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</si>
  <si>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</si>
  <si>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</si>
  <si>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</si>
  <si>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</si>
  <si>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</si>
  <si>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</si>
  <si>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</si>
  <si>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</si>
  <si>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</si>
  <si>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</si>
  <si>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</si>
  <si>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</si>
  <si>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</si>
  <si>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</si>
  <si>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</si>
  <si>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</si>
  <si>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</si>
  <si>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</si>
  <si>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</si>
  <si>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</si>
  <si>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</si>
  <si>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</si>
  <si>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</si>
  <si>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</si>
  <si>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</si>
  <si>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</si>
  <si>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</si>
  <si>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</si>
  <si>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</si>
  <si>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</si>
  <si>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</si>
  <si>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</si>
  <si>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</si>
  <si>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</si>
  <si>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</si>
  <si>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</si>
  <si>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</si>
  <si>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</si>
  <si>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</si>
  <si>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</si>
  <si>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</si>
  <si>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</si>
  <si>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</si>
  <si>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</si>
  <si>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</si>
  <si>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</si>
  <si>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</si>
  <si>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</si>
  <si>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</si>
  <si>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</si>
  <si>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</si>
  <si>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</si>
  <si>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</si>
  <si>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</si>
  <si>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</si>
  <si>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</si>
  <si>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</si>
  <si>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</si>
  <si>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</si>
  <si>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</si>
  <si>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</si>
  <si>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</si>
  <si>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</si>
  <si>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</si>
  <si>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</si>
  <si>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</si>
  <si>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</si>
  <si>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</si>
  <si>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</si>
  <si>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</si>
  <si>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</si>
  <si>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</si>
  <si>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</si>
  <si>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</si>
  <si>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</si>
  <si>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</si>
  <si>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</si>
  <si>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</si>
  <si>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</si>
  <si>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</si>
  <si>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</si>
  <si>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</si>
  <si>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</si>
  <si>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</si>
  <si>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</si>
  <si>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</si>
  <si>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</si>
  <si>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</si>
  <si>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</si>
  <si>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</si>
  <si>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</si>
  <si>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</si>
  <si>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</si>
  <si>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</si>
  <si>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</si>
  <si>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</si>
  <si>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</si>
  <si>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</si>
  <si>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</si>
  <si>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</si>
  <si>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</si>
  <si>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</si>
  <si>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</si>
  <si>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</si>
  <si>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</si>
  <si>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</si>
  <si>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</si>
  <si>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</si>
  <si>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</si>
  <si>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</si>
  <si>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</si>
  <si>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</si>
  <si>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</si>
  <si>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</si>
  <si>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</si>
  <si>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</si>
  <si>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</si>
  <si>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</si>
  <si>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</si>
  <si>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</si>
  <si>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</si>
  <si>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</si>
  <si>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</si>
  <si>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</si>
  <si>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</si>
  <si>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</si>
  <si>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</si>
  <si>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</si>
  <si>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</si>
  <si>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</si>
  <si>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</si>
  <si>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</si>
  <si>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</si>
  <si>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</si>
  <si>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</si>
  <si>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</si>
  <si>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</si>
  <si>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</si>
  <si>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</si>
  <si>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</si>
  <si>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</si>
  <si>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</si>
  <si>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</si>
  <si>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</si>
  <si>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</si>
  <si>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</si>
  <si>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</si>
  <si>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</si>
  <si>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</si>
  <si>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</si>
  <si>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</si>
  <si>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</si>
  <si>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</si>
  <si>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</si>
  <si>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</si>
  <si>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</si>
  <si>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</si>
  <si>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</si>
  <si>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</si>
  <si>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</si>
  <si>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</si>
  <si>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</si>
  <si>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</si>
  <si>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</si>
  <si>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</si>
  <si>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</si>
  <si>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</si>
  <si>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</si>
  <si>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</si>
  <si>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</si>
  <si>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</si>
  <si>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</si>
  <si>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</si>
  <si>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</si>
  <si>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</si>
  <si>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</si>
  <si>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</si>
  <si>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</si>
  <si>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</si>
  <si>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</si>
  <si>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</si>
  <si>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</si>
  <si>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</si>
  <si>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</si>
  <si>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</si>
  <si>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</si>
  <si>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</si>
  <si>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</si>
  <si>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</si>
  <si>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</si>
  <si>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</si>
  <si>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</si>
  <si>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</si>
  <si>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</si>
  <si>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</si>
  <si>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</si>
  <si>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</si>
  <si>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</si>
  <si>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</si>
  <si>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</si>
  <si>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</si>
  <si>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</si>
  <si>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</si>
  <si>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</si>
  <si>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</si>
  <si>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</si>
  <si>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</si>
  <si>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</si>
  <si>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</si>
  <si>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</si>
  <si>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</si>
  <si>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</si>
  <si>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</si>
  <si>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</si>
  <si>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</si>
  <si>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</si>
  <si>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</si>
  <si>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</si>
  <si>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</si>
  <si>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</si>
  <si>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</si>
  <si>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</si>
  <si>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</si>
  <si>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</si>
  <si>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</si>
  <si>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</si>
  <si>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</si>
  <si>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</si>
  <si>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</si>
  <si>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</si>
  <si>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</si>
  <si>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</si>
  <si>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</si>
  <si>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</si>
  <si>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</si>
  <si>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</si>
  <si>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</si>
  <si>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</si>
  <si>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</si>
  <si>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</si>
  <si>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</si>
  <si>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</si>
  <si>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</si>
  <si>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</si>
  <si>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</si>
  <si>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</si>
  <si>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</si>
  <si>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</si>
  <si>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</si>
  <si>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</si>
  <si>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</si>
  <si>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</si>
  <si>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</si>
  <si>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</si>
  <si>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</si>
  <si>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</si>
  <si>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</si>
  <si>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</si>
  <si>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</si>
  <si>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</si>
  <si>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</si>
  <si>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</si>
  <si>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</si>
  <si>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</si>
  <si>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</si>
  <si>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</si>
  <si>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</si>
  <si>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</si>
  <si>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</si>
  <si>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</si>
  <si>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</si>
  <si>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</si>
  <si>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</si>
  <si>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</si>
  <si>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</si>
  <si>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</si>
  <si>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</si>
  <si>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</si>
  <si>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</si>
  <si>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</si>
  <si>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</si>
  <si>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</si>
  <si>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</si>
  <si>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</si>
  <si>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</si>
  <si>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</si>
  <si>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</si>
  <si>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</si>
  <si>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</si>
  <si>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</si>
  <si>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</si>
  <si>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</si>
  <si>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</si>
  <si>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</si>
  <si>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</si>
  <si>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</si>
  <si>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</si>
  <si>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</si>
  <si>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</si>
  <si>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</si>
  <si>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</si>
  <si>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</si>
  <si>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</si>
  <si>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</si>
  <si>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</si>
  <si>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</si>
  <si>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</si>
  <si>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</si>
  <si>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</si>
  <si>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</si>
  <si>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</si>
  <si>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</si>
  <si>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</si>
  <si>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</si>
  <si>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</si>
  <si>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</si>
  <si>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</si>
  <si>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</si>
  <si>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</si>
  <si>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</si>
  <si>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</si>
  <si>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</si>
  <si>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</si>
  <si>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</si>
  <si>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</si>
  <si>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</si>
  <si>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</si>
  <si>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</si>
  <si>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</si>
  <si>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</si>
  <si>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</si>
  <si>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</si>
  <si>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</si>
  <si>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</si>
  <si>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</si>
  <si>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</si>
  <si>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</si>
  <si>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</si>
  <si>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</si>
  <si>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</si>
  <si>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</si>
  <si>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</si>
  <si>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</si>
  <si>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</si>
  <si>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</si>
  <si>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</si>
  <si>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</si>
  <si>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</si>
  <si>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</si>
  <si>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</si>
  <si>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</si>
  <si>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</si>
  <si>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</si>
  <si>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</si>
  <si>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</si>
  <si>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</si>
  <si>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</si>
  <si>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</si>
  <si>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</si>
  <si>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</si>
  <si>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</si>
  <si>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</si>
  <si>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</si>
  <si>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</si>
  <si>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</si>
  <si>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</si>
  <si>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</si>
  <si>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</si>
  <si>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</si>
  <si>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</si>
  <si>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</si>
  <si>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</si>
  <si>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</si>
  <si>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</si>
  <si>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</si>
  <si>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</si>
  <si>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</si>
  <si>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</si>
  <si>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</si>
  <si>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</si>
  <si>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</si>
  <si>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</si>
  <si>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</si>
  <si>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</si>
  <si>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</si>
  <si>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</si>
  <si>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</si>
  <si>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</si>
  <si>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</si>
  <si>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</si>
  <si>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</si>
  <si>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</si>
  <si>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</si>
  <si>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</si>
  <si>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</si>
  <si>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</si>
  <si>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</si>
  <si>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</si>
  <si>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</si>
  <si>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</si>
  <si>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</si>
  <si>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</si>
  <si>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</si>
  <si>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</si>
  <si>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</si>
  <si>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</si>
  <si>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</si>
  <si>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</si>
  <si>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</si>
  <si>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</si>
  <si>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</si>
  <si>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</si>
  <si>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</si>
  <si>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</si>
  <si>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</si>
  <si>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</si>
  <si>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</si>
  <si>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</si>
  <si>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</si>
  <si>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</si>
  <si>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</si>
  <si>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</si>
  <si>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</si>
  <si>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</si>
  <si>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</si>
  <si>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</si>
  <si>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</si>
  <si>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</si>
  <si>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</si>
  <si>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</si>
  <si>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</si>
  <si>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</si>
  <si>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</si>
  <si>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</si>
  <si>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</si>
  <si>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</si>
  <si>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</si>
  <si>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</si>
  <si>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</si>
  <si>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</si>
  <si>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</si>
  <si>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</si>
  <si>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</si>
  <si>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</si>
  <si>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</si>
  <si>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</si>
  <si>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</si>
  <si>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</si>
  <si>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</si>
  <si>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</si>
  <si>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</si>
  <si>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</si>
  <si>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</si>
  <si>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</si>
  <si>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</si>
  <si>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</si>
  <si>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</si>
  <si>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</si>
  <si>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</si>
  <si>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</si>
  <si>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</si>
  <si>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</si>
  <si>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</si>
  <si>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</si>
  <si>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</si>
  <si>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</si>
  <si>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</si>
  <si>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</si>
  <si>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</si>
  <si>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</si>
  <si>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</si>
  <si>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</si>
  <si>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</si>
  <si>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</si>
  <si>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</si>
  <si>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</si>
  <si>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</si>
  <si>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</si>
  <si>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</si>
  <si>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</si>
  <si>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</si>
  <si>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</si>
  <si>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</si>
  <si>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</si>
  <si>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</si>
  <si>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</si>
  <si>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</si>
  <si>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</si>
  <si>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</si>
  <si>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</si>
  <si>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</si>
  <si>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</si>
  <si>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</si>
  <si>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</si>
  <si>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</si>
  <si>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</si>
  <si>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</si>
  <si>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</si>
  <si>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</si>
  <si>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</si>
  <si>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</si>
  <si>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</si>
  <si>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</si>
  <si>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</si>
  <si>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</si>
  <si>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</si>
  <si>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</si>
  <si>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</si>
  <si>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</si>
  <si>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</si>
  <si>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</si>
  <si>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</si>
  <si>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</si>
  <si>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</si>
  <si>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</si>
  <si>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</si>
  <si>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</si>
  <si>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</si>
  <si>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</si>
  <si>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</si>
  <si>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</si>
  <si>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</si>
  <si>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</si>
  <si>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</si>
  <si>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</si>
  <si>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</si>
  <si>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</si>
  <si>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</si>
  <si>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</si>
  <si>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</si>
  <si>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</si>
  <si>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</si>
  <si>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</si>
  <si>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</si>
  <si>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</si>
  <si>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</si>
  <si>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</si>
  <si>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</si>
  <si>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</si>
  <si>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</si>
  <si>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</si>
  <si>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</si>
  <si>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</si>
  <si>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</si>
  <si>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</si>
  <si>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</si>
  <si>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</si>
  <si>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</si>
  <si>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</si>
  <si>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</si>
  <si>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</si>
  <si>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</si>
  <si>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</si>
  <si>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</si>
  <si>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</si>
  <si>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</si>
  <si>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</si>
  <si>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</si>
  <si>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</si>
  <si>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</si>
  <si>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</si>
  <si>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</si>
  <si>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</si>
  <si>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</si>
  <si>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</si>
  <si>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</si>
  <si>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</si>
  <si>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</si>
  <si>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</si>
  <si>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</si>
  <si>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</si>
  <si>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</si>
  <si>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</si>
  <si>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</si>
  <si>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</si>
  <si>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</si>
  <si>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</si>
  <si>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</si>
  <si>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</si>
  <si>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</si>
  <si>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</si>
  <si>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</si>
  <si>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</si>
  <si>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</si>
  <si>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</si>
  <si>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</si>
  <si>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</si>
  <si>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</si>
  <si>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</si>
  <si>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</si>
  <si>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</si>
  <si>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</si>
  <si>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</si>
  <si>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</si>
  <si>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</si>
  <si>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</si>
  <si>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</si>
  <si>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</si>
  <si>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</si>
  <si>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</si>
  <si>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</si>
  <si>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</si>
  <si>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</si>
  <si>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</si>
  <si>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</si>
  <si>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</si>
  <si>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</si>
  <si>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</si>
  <si>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</si>
  <si>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</si>
  <si>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</si>
  <si>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</si>
  <si>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</si>
  <si>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</si>
  <si>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</si>
  <si>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</si>
  <si>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</si>
  <si>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</si>
  <si>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</si>
  <si>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</si>
  <si>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</si>
  <si>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</si>
  <si>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</si>
  <si>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</si>
  <si>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</si>
  <si>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</si>
  <si>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</si>
  <si>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</si>
  <si>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</si>
  <si>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</si>
  <si>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</si>
  <si>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</si>
  <si>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</si>
  <si>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</si>
  <si>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</si>
  <si>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</si>
  <si>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</si>
  <si>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</si>
  <si>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</si>
  <si>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</si>
  <si>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</si>
  <si>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</si>
  <si>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</si>
  <si>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</si>
  <si>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</si>
  <si>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</si>
  <si>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</si>
  <si>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</si>
  <si>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</si>
  <si>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</si>
  <si>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</si>
  <si>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</si>
  <si>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</si>
  <si>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</si>
  <si>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</si>
  <si>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</si>
  <si>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</si>
  <si>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</si>
  <si>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</si>
  <si>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</si>
  <si>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</si>
  <si>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</si>
  <si>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</si>
  <si>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</si>
  <si>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</si>
  <si>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</si>
  <si>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</si>
  <si>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</si>
  <si>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</si>
  <si>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</si>
  <si>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</si>
  <si>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</si>
  <si>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</si>
  <si>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</si>
  <si>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</si>
  <si>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</si>
  <si>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</si>
  <si>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</si>
  <si>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</si>
  <si>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</si>
  <si>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</si>
  <si>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</si>
  <si>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</si>
  <si>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</si>
  <si>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</si>
  <si>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</si>
  <si>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</si>
  <si>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</si>
  <si>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</si>
  <si>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</si>
  <si>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</si>
  <si>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</si>
  <si>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</si>
  <si>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</si>
  <si>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</si>
  <si>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</si>
  <si>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</si>
  <si>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</si>
  <si>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</si>
  <si>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</si>
  <si>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</si>
  <si>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</si>
  <si>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</si>
  <si>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</si>
  <si>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</si>
  <si>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</si>
  <si>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</si>
  <si>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</si>
  <si>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</si>
  <si>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</si>
  <si>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</si>
  <si>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</si>
  <si>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</si>
  <si>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</si>
  <si>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</si>
  <si>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</si>
  <si>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</si>
  <si>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</si>
  <si>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</si>
  <si>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</si>
  <si>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</si>
  <si>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</si>
  <si>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</si>
  <si>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</si>
  <si>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</si>
  <si>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</si>
  <si>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</si>
  <si>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</si>
  <si>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</si>
  <si>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</si>
  <si>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</si>
  <si>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</si>
  <si>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</si>
  <si>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</si>
  <si>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</si>
  <si>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</si>
  <si>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</si>
  <si>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</si>
  <si>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</si>
  <si>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</si>
  <si>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</si>
  <si>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</si>
  <si>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</si>
  <si>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</si>
  <si>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</si>
  <si>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</si>
  <si>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</si>
  <si>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</si>
  <si>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</si>
  <si>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</si>
  <si>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</si>
  <si>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</si>
  <si>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</si>
  <si>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</si>
  <si>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</si>
  <si>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</si>
  <si>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</si>
  <si>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</si>
  <si>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</si>
  <si>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</si>
  <si>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</si>
  <si>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</si>
  <si>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</si>
  <si>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</si>
  <si>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</si>
  <si>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</si>
  <si>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</si>
  <si>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</si>
  <si>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</si>
  <si>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</si>
  <si>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</si>
  <si>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</si>
  <si>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</si>
  <si>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</si>
  <si>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</si>
  <si>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</si>
  <si>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</si>
  <si>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</si>
  <si>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</si>
  <si>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</si>
  <si>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</si>
  <si>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</si>
  <si>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</si>
  <si>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</si>
  <si>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</si>
  <si>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</si>
  <si>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</si>
  <si>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</si>
  <si>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</si>
  <si>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</si>
  <si>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</si>
  <si>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</si>
  <si>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</si>
  <si>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</si>
  <si>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</si>
  <si>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</si>
  <si>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</si>
  <si>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</si>
  <si>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</si>
  <si>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</si>
  <si>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</si>
  <si>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</si>
  <si>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</si>
  <si>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</si>
  <si>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</si>
  <si>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</si>
  <si>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</si>
  <si>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</si>
  <si>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</si>
  <si>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</si>
  <si>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</si>
  <si>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</si>
  <si>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</si>
  <si>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</si>
  <si>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</si>
  <si>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</si>
  <si>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</si>
  <si>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</si>
  <si>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</si>
  <si>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</si>
  <si>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</si>
  <si>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</si>
  <si>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</si>
  <si>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</si>
  <si>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</si>
  <si>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</si>
  <si>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</si>
  <si>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</si>
  <si>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</si>
  <si>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</si>
  <si>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</si>
  <si>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</si>
  <si>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</si>
  <si>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</si>
  <si>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</si>
  <si>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</si>
  <si>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</si>
  <si>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</si>
  <si>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</si>
  <si>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</si>
  <si>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</si>
  <si>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</si>
  <si>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</si>
  <si>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</si>
  <si>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</si>
  <si>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</si>
  <si>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</si>
  <si>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</si>
  <si>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</si>
  <si>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</si>
  <si>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</si>
  <si>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</si>
  <si>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</si>
  <si>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</si>
  <si>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</si>
  <si>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</si>
  <si>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</si>
  <si>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</si>
  <si>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</si>
  <si>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</si>
  <si>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</si>
  <si>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</si>
  <si>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</si>
  <si>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</si>
  <si>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</si>
  <si>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</si>
  <si>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</si>
  <si>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</si>
  <si>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</si>
  <si>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</si>
  <si>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</si>
  <si>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</si>
  <si>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</si>
  <si>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</si>
  <si>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</si>
  <si>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</si>
  <si>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</si>
  <si>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</si>
  <si>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</si>
  <si>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</si>
  <si>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</si>
  <si>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</si>
  <si>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</si>
  <si>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</si>
  <si>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</si>
  <si>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</si>
  <si>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</si>
  <si>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</si>
  <si>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</si>
  <si>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</si>
  <si>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</si>
  <si>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</si>
  <si>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</si>
  <si>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</si>
  <si>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</si>
  <si>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</si>
  <si>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</si>
  <si>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</si>
  <si>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</si>
  <si>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</si>
  <si>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</si>
  <si>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</si>
  <si>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</si>
  <si>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</si>
  <si>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</si>
  <si>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</si>
  <si>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</si>
  <si>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</si>
  <si>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</si>
  <si>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</si>
  <si>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</si>
  <si>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</si>
  <si>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</si>
  <si>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</si>
  <si>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</si>
  <si>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</si>
  <si>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</si>
  <si>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</si>
  <si>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</si>
  <si>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</si>
  <si>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</si>
  <si>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</si>
  <si>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</si>
  <si>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</si>
  <si>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</si>
  <si>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</si>
  <si>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</si>
  <si>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</si>
  <si>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</si>
  <si>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</si>
  <si>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</si>
  <si>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</si>
  <si>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</si>
  <si>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</si>
  <si>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</si>
  <si>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</si>
  <si>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</si>
  <si>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</si>
  <si>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</si>
  <si>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</si>
  <si>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</si>
  <si>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</si>
  <si>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</si>
  <si>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</si>
  <si>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</si>
  <si>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</si>
  <si>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</si>
  <si>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</si>
  <si>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</si>
  <si>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</si>
  <si>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</si>
  <si>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</si>
  <si>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</si>
  <si>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</si>
  <si>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</si>
  <si>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</si>
  <si>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</si>
  <si>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</si>
  <si>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</si>
  <si>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</si>
  <si>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</si>
  <si>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</si>
  <si>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</si>
  <si>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</si>
  <si>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</si>
  <si>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</si>
  <si>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</si>
  <si>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</si>
  <si>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</si>
  <si>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</si>
  <si>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</si>
  <si>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</si>
  <si>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</si>
  <si>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</si>
  <si>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</si>
  <si>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</si>
  <si>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</si>
  <si>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</si>
  <si>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</si>
  <si>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</si>
  <si>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</si>
  <si>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</si>
  <si>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</si>
  <si>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</si>
  <si>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</si>
  <si>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</si>
  <si>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</si>
  <si>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</si>
  <si>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</si>
  <si>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</si>
  <si>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</si>
  <si>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</si>
  <si>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</si>
  <si>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</si>
  <si>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</si>
  <si>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</si>
  <si>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</si>
  <si>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</si>
  <si>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</si>
  <si>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</si>
  <si>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</si>
  <si>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</si>
  <si>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</si>
  <si>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</si>
  <si>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</si>
  <si>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</si>
  <si>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</si>
  <si>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</si>
  <si>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</si>
  <si>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</si>
  <si>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</si>
  <si>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</si>
  <si>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</si>
  <si>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</si>
  <si>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</si>
  <si>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</si>
  <si>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</si>
  <si>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</si>
  <si>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</si>
  <si>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</si>
  <si>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</si>
  <si>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</si>
  <si>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</si>
  <si>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</si>
  <si>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</si>
  <si>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</si>
  <si>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</si>
  <si>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</si>
  <si>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</si>
  <si>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</si>
  <si>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</si>
  <si>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</si>
  <si>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</si>
  <si>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</si>
  <si>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</si>
  <si>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</si>
  <si>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</si>
  <si>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</si>
  <si>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</si>
  <si>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</si>
  <si>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</si>
  <si>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</si>
  <si>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</si>
  <si>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</si>
  <si>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</si>
  <si>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</si>
  <si>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</si>
  <si>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</si>
  <si>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</si>
  <si>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</si>
  <si>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</si>
  <si>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</si>
  <si>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</si>
  <si>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</si>
  <si>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</si>
  <si>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</si>
  <si>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</si>
  <si>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</si>
  <si>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</si>
  <si>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</si>
  <si>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</si>
  <si>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</si>
  <si>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</si>
  <si>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</si>
  <si>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</si>
  <si>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</si>
  <si>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</si>
  <si>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</si>
  <si>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</si>
  <si>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</si>
  <si>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</si>
  <si>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</si>
  <si>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</si>
  <si>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</si>
  <si>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</si>
  <si>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</si>
  <si>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</si>
  <si>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</si>
  <si>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</si>
  <si>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</si>
  <si>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</si>
  <si>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</si>
  <si>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</si>
  <si>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</si>
  <si>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</si>
  <si>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</si>
  <si>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</si>
  <si>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</si>
  <si>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</si>
  <si>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</si>
  <si>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</si>
  <si>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</si>
  <si>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</si>
  <si>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</si>
  <si>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</si>
  <si>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</si>
  <si>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</si>
  <si>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</si>
  <si>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</si>
  <si>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</si>
  <si>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</si>
  <si>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</si>
  <si>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</si>
  <si>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</si>
  <si>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</si>
  <si>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</si>
  <si>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</si>
  <si>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</si>
  <si>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</si>
  <si>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</si>
  <si>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</si>
  <si>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</si>
  <si>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</si>
  <si>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</si>
  <si>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</si>
  <si>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</si>
  <si>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</si>
  <si>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</si>
  <si>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</si>
  <si>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</si>
  <si>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</si>
  <si>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</si>
  <si>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</si>
  <si>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</si>
  <si>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</si>
  <si>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</si>
  <si>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</si>
  <si>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</si>
  <si>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</si>
  <si>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</si>
  <si>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</si>
  <si>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</si>
  <si>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</si>
  <si>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</si>
  <si>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</si>
  <si>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</si>
  <si>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</si>
  <si>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</si>
  <si>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</si>
  <si>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</si>
  <si>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</si>
  <si>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</si>
  <si>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</si>
  <si>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</si>
  <si>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</si>
  <si>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</si>
  <si>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</si>
  <si>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</si>
  <si>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</si>
  <si>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</si>
  <si>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</si>
  <si>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</si>
  <si>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</si>
  <si>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</si>
  <si>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</si>
  <si>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</si>
  <si>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</si>
  <si>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</si>
  <si>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</si>
  <si>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</si>
  <si>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</si>
  <si>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</si>
  <si>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</si>
  <si>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</si>
  <si>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</si>
  <si>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</si>
  <si>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</si>
  <si>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</si>
  <si>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</si>
  <si>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</si>
  <si>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</si>
  <si>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</si>
  <si>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</si>
  <si>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</si>
  <si>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</si>
  <si>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</si>
  <si>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</si>
  <si>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</si>
  <si>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</si>
  <si>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</si>
  <si>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</si>
  <si>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</si>
  <si>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</si>
  <si>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</si>
  <si>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</si>
  <si>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</si>
  <si>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</si>
  <si>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</si>
  <si>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</si>
  <si>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</si>
  <si>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</si>
  <si>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</si>
  <si>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</si>
  <si>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</si>
  <si>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</si>
  <si>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</si>
  <si>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</si>
  <si>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</si>
  <si>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</si>
  <si>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</si>
  <si>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</si>
  <si>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</si>
  <si>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</si>
  <si>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</si>
  <si>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</si>
  <si>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</si>
  <si>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</si>
  <si>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</si>
  <si>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</si>
  <si>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</si>
  <si>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</si>
  <si>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</si>
  <si>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</si>
  <si>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</si>
  <si>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</si>
  <si>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</si>
  <si>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</si>
  <si>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</si>
  <si>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</si>
  <si>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</si>
  <si>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</si>
  <si>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</si>
  <si>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</si>
  <si>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</si>
  <si>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</si>
  <si>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</si>
  <si>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</si>
  <si>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</si>
  <si>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</si>
  <si>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</si>
  <si>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</si>
  <si>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</si>
  <si>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</si>
  <si>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</si>
  <si>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</si>
  <si>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</si>
  <si>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</si>
  <si>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</si>
  <si>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</si>
  <si>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</si>
  <si>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</si>
  <si>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</si>
  <si>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</si>
  <si>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</si>
  <si>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</si>
  <si>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</si>
  <si>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</si>
  <si>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</si>
  <si>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</si>
  <si>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</si>
  <si>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</si>
  <si>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</si>
  <si>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</si>
  <si>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</si>
  <si>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</si>
  <si>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</si>
  <si>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</si>
  <si>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</si>
  <si>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</si>
  <si>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</si>
  <si>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</si>
  <si>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</si>
  <si>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</si>
  <si>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</si>
  <si>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</si>
  <si>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</si>
  <si>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</si>
  <si>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</si>
  <si>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</si>
  <si>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</si>
  <si>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</si>
  <si>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</si>
  <si>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</si>
  <si>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</si>
  <si>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</si>
  <si>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</si>
  <si>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</si>
  <si>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</si>
  <si>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</si>
  <si>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</si>
  <si>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</si>
  <si>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</si>
  <si>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</si>
  <si>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</si>
  <si>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</si>
  <si>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</si>
  <si>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</si>
  <si>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</si>
  <si>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</si>
  <si>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</si>
  <si>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</si>
  <si>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</si>
  <si>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</si>
  <si>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</si>
  <si>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</si>
  <si>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</si>
  <si>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</si>
  <si>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</si>
  <si>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</si>
  <si>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</si>
  <si>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</si>
  <si>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</si>
  <si>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</si>
  <si>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</si>
  <si>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</si>
  <si>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</si>
  <si>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</si>
  <si>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</si>
  <si>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</si>
  <si>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</si>
  <si>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</si>
  <si>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</si>
  <si>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</si>
  <si>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</si>
  <si>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</si>
  <si>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</si>
  <si>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</si>
  <si>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</si>
  <si>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</si>
  <si>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</si>
  <si>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</si>
  <si>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</si>
  <si>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</si>
  <si>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</si>
  <si>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</si>
  <si>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</si>
  <si>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</si>
  <si>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</si>
  <si>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</si>
  <si>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</si>
  <si>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</si>
  <si>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</si>
  <si>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</si>
  <si>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</si>
  <si>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</si>
  <si>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</si>
  <si>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</si>
  <si>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</si>
  <si>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</si>
  <si>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</si>
  <si>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</si>
  <si>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</si>
  <si>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</si>
  <si>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</si>
  <si>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</si>
  <si>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</si>
  <si>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</si>
  <si>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</si>
  <si>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</si>
  <si>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</si>
  <si>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</si>
  <si>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</si>
  <si>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</si>
  <si>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</si>
  <si>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</si>
  <si>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</si>
  <si>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</si>
  <si>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</si>
  <si>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</si>
  <si>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</si>
  <si>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</si>
  <si>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</si>
  <si>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</si>
  <si>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</si>
  <si>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</si>
  <si>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</si>
  <si>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</si>
  <si>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</si>
  <si>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</si>
  <si>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</si>
  <si>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</si>
  <si>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</si>
  <si>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</si>
  <si>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</si>
  <si>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</si>
  <si>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</si>
  <si>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</si>
  <si>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</si>
  <si>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</si>
  <si>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</si>
  <si>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</si>
  <si>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</si>
  <si>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</si>
  <si>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</si>
  <si>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</si>
  <si>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</si>
  <si>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</si>
  <si>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</si>
  <si>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</si>
  <si>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</si>
  <si>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</si>
  <si>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</si>
  <si>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</si>
  <si>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</si>
  <si>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</si>
  <si>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</si>
  <si>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</si>
  <si>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</si>
  <si>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</si>
  <si>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</si>
  <si>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</si>
  <si>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</si>
  <si>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</si>
  <si>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</si>
  <si>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</si>
  <si>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</si>
  <si>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</si>
  <si>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</si>
  <si>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</si>
  <si>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</si>
  <si>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</si>
  <si>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</si>
  <si>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</si>
  <si>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</si>
  <si>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</si>
  <si>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</si>
  <si>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</si>
  <si>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</si>
  <si>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</si>
  <si>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</si>
  <si>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</si>
  <si>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</si>
  <si>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</si>
  <si>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</si>
  <si>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</si>
  <si>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</si>
  <si>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</si>
  <si>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</si>
  <si>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</si>
  <si>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</si>
  <si>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</si>
  <si>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</si>
  <si>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</si>
  <si>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</si>
  <si>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</si>
  <si>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</si>
  <si>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</si>
  <si>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</si>
  <si>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</si>
  <si>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</si>
  <si>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</si>
  <si>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</si>
  <si>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</si>
  <si>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</si>
  <si>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</si>
  <si>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</si>
  <si>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</si>
  <si>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</si>
  <si>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</si>
  <si>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</si>
  <si>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</si>
  <si>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</si>
  <si>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</si>
  <si>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</si>
  <si>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</si>
  <si>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</si>
  <si>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</si>
  <si>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</si>
  <si>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</si>
  <si>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</si>
  <si>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</si>
  <si>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</si>
  <si>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</si>
  <si>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</si>
  <si>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</si>
  <si>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</si>
  <si>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</si>
  <si>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</si>
  <si>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</si>
  <si>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</si>
  <si>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</si>
  <si>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</si>
  <si>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</si>
  <si>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</si>
  <si>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</si>
  <si>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</si>
  <si>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</si>
  <si>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</si>
  <si>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</si>
  <si>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</si>
  <si>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</si>
  <si>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</si>
  <si>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</si>
  <si>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</si>
  <si>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</si>
  <si>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</si>
  <si>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</si>
  <si>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</si>
  <si>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</si>
  <si>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</si>
  <si>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</si>
  <si>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</si>
  <si>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</si>
  <si>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</si>
  <si>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</si>
  <si>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</si>
  <si>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</si>
  <si>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</si>
  <si>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</si>
  <si>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</si>
  <si>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</si>
  <si>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</si>
  <si>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</si>
  <si>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</si>
  <si>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</si>
  <si>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</si>
  <si>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</si>
  <si>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</si>
  <si>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</si>
  <si>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</si>
  <si>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</si>
  <si>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</si>
  <si>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</si>
  <si>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</si>
  <si>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</si>
  <si>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</si>
  <si>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</si>
  <si>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</si>
  <si>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</si>
  <si>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</si>
  <si>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</si>
  <si>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</si>
  <si>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</si>
  <si>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</si>
  <si>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</si>
  <si>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</si>
  <si>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</si>
  <si>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</si>
  <si>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</si>
  <si>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</si>
  <si>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</si>
  <si>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</si>
  <si>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</si>
  <si>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</si>
  <si>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</si>
  <si>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</si>
  <si>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</si>
  <si>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</si>
  <si>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</si>
  <si>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</si>
  <si>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</si>
  <si>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</si>
  <si>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</si>
  <si>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</si>
  <si>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</si>
  <si>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</si>
  <si>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</si>
  <si>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</si>
  <si>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</si>
  <si>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</si>
  <si>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</si>
  <si>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</si>
  <si>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</si>
  <si>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</si>
  <si>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</si>
  <si>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</si>
  <si>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</si>
  <si>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</si>
  <si>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</si>
  <si>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</si>
  <si>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</si>
  <si>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</si>
  <si>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</si>
  <si>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</si>
  <si>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</si>
  <si>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</si>
  <si>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</si>
  <si>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</si>
  <si>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</si>
  <si>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</si>
  <si>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</si>
  <si>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</si>
  <si>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</si>
  <si>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</si>
  <si>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</si>
  <si>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</si>
  <si>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</si>
  <si>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</si>
  <si>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</si>
  <si>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</si>
  <si>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</si>
  <si>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</si>
  <si>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</si>
  <si>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</si>
  <si>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</si>
  <si>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</si>
  <si>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</si>
  <si>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</si>
  <si>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</si>
  <si>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</si>
  <si>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</si>
  <si>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</si>
  <si>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</si>
  <si>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</si>
  <si>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</si>
  <si>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</si>
  <si>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</si>
  <si>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</si>
  <si>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</si>
  <si>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</si>
  <si>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</si>
  <si>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</si>
  <si>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</si>
  <si>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</si>
  <si>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</si>
  <si>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</si>
  <si>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</si>
  <si>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</si>
  <si>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</si>
  <si>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</si>
  <si>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</si>
  <si>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</si>
  <si>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</si>
  <si>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</si>
  <si>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</si>
  <si>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</si>
  <si>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</si>
  <si>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</si>
  <si>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</si>
  <si>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</si>
  <si>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</si>
  <si>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</si>
  <si>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</si>
  <si>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</si>
  <si>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</si>
  <si>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</si>
  <si>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</si>
  <si>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</si>
  <si>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</si>
  <si>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</si>
  <si>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</si>
  <si>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</si>
  <si>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</si>
  <si>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</si>
  <si>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</si>
  <si>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</si>
  <si>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</si>
  <si>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</si>
  <si>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</si>
  <si>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</si>
  <si>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</si>
  <si>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</si>
  <si>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</si>
  <si>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</si>
  <si>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</si>
  <si>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</si>
  <si>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</si>
  <si>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</si>
  <si>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</si>
  <si>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</si>
  <si>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</si>
  <si>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</si>
  <si>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</si>
  <si>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</si>
  <si>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</si>
  <si>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</si>
  <si>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</si>
  <si>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</si>
  <si>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</si>
  <si>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</si>
  <si>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</si>
  <si>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</si>
  <si>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</si>
  <si>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</si>
  <si>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</si>
  <si>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</si>
  <si>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</si>
  <si>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</si>
  <si>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</si>
  <si>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</si>
  <si>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</si>
  <si>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</si>
  <si>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</si>
  <si>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</si>
  <si>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</si>
  <si>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</si>
  <si>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</si>
  <si>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</si>
  <si>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</si>
  <si>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</si>
  <si>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</si>
  <si>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</si>
  <si>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</si>
  <si>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</si>
  <si>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</si>
  <si>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</si>
  <si>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</si>
  <si>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</si>
  <si>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</si>
  <si>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</si>
  <si>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</si>
  <si>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</si>
  <si>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</si>
  <si>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</si>
  <si>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</si>
  <si>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</si>
  <si>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</si>
  <si>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</si>
  <si>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</si>
  <si>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</si>
  <si>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</si>
  <si>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</si>
  <si>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</si>
  <si>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</si>
  <si>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</si>
  <si>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</si>
  <si>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</si>
  <si>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</si>
  <si>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</si>
  <si>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</si>
  <si>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</si>
  <si>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</si>
  <si>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</si>
  <si>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</si>
  <si>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</si>
  <si>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</si>
  <si>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</si>
  <si>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</si>
  <si>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</si>
  <si>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</si>
  <si>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</si>
  <si>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</si>
  <si>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</si>
  <si>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</si>
  <si>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</si>
  <si>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</si>
  <si>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</si>
  <si>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</si>
  <si>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</si>
  <si>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</si>
  <si>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</si>
  <si>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</si>
  <si>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</si>
  <si>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</si>
  <si>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</si>
  <si>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</si>
  <si>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</si>
  <si>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</si>
  <si>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</si>
  <si>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</si>
  <si>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</si>
  <si>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</si>
  <si>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</si>
  <si>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</si>
  <si>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</si>
  <si>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</si>
  <si>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</si>
  <si>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</si>
  <si>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</si>
  <si>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</si>
  <si>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</si>
  <si>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</si>
  <si>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</si>
  <si>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</si>
  <si>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</si>
  <si>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</si>
  <si>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</si>
  <si>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</si>
  <si>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</si>
  <si>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</si>
  <si>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</si>
  <si>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</si>
  <si>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</si>
  <si>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</si>
  <si>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</si>
  <si>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</si>
  <si>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</si>
  <si>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</si>
  <si>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</si>
  <si>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</si>
  <si>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</si>
  <si>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</si>
  <si>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</si>
  <si>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</si>
  <si>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</si>
  <si>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</si>
  <si>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</si>
  <si>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</si>
  <si>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</si>
  <si>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</si>
  <si>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</si>
  <si>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</si>
  <si>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</si>
  <si>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</si>
  <si>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</si>
  <si>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</si>
  <si>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</si>
  <si>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</si>
  <si>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</si>
  <si>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</si>
  <si>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</si>
  <si>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</si>
  <si>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</si>
  <si>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</si>
  <si>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</si>
  <si>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</si>
  <si>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</si>
  <si>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</si>
  <si>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</si>
  <si>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</si>
  <si>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</si>
  <si>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</si>
  <si>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</si>
  <si>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</si>
  <si>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</si>
  <si>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</si>
  <si>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</si>
  <si>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</si>
  <si>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</si>
  <si>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</si>
  <si>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</si>
  <si>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</si>
  <si>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</si>
  <si>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</si>
  <si>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</si>
  <si>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</si>
  <si>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</si>
  <si>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</si>
  <si>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</si>
  <si>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</si>
  <si>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</si>
  <si>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</si>
  <si>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</si>
  <si>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</si>
  <si>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</si>
  <si>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</si>
  <si>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</si>
  <si>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</si>
  <si>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</si>
  <si>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</si>
  <si>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</si>
  <si>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</si>
  <si>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</si>
  <si>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</si>
  <si>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</si>
  <si>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</si>
  <si>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</si>
  <si>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</si>
  <si>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</si>
  <si>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</si>
  <si>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</si>
  <si>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</si>
  <si>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</si>
  <si>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</si>
  <si>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</si>
  <si>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</si>
  <si>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</si>
  <si>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</si>
  <si>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</si>
  <si>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</si>
  <si>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</si>
  <si>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</si>
  <si>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</si>
  <si>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</si>
  <si>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</si>
  <si>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</si>
  <si>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</si>
  <si>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</si>
  <si>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</si>
  <si>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</si>
  <si>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</si>
  <si>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</si>
  <si>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</si>
  <si>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</si>
  <si>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</si>
  <si>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</si>
  <si>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</si>
  <si>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</si>
  <si>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</si>
  <si>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</si>
  <si>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</si>
  <si>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</si>
  <si>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</si>
  <si>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</si>
  <si>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</si>
  <si>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</si>
  <si>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</si>
  <si>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</si>
  <si>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</si>
  <si>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</si>
  <si>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</si>
  <si>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</si>
  <si>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</si>
  <si>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</si>
  <si>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</si>
  <si>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</si>
  <si>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</si>
  <si>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</si>
  <si>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</si>
  <si>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</si>
  <si>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</si>
  <si>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</si>
  <si>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</si>
  <si>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</si>
  <si>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</si>
  <si>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</si>
  <si>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</si>
  <si>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</si>
  <si>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</si>
  <si>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</si>
  <si>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</si>
  <si>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</si>
  <si>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</si>
  <si>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</si>
  <si>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</si>
  <si>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</si>
  <si>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</si>
  <si>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</si>
  <si>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</si>
  <si>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</si>
  <si>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</si>
  <si>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</si>
  <si>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</si>
  <si>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</si>
  <si>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</si>
  <si>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</si>
  <si>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</si>
  <si>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</si>
  <si>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</si>
  <si>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</si>
  <si>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</si>
  <si>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</si>
  <si>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</si>
  <si>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</si>
  <si>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</si>
  <si>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</si>
  <si>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</si>
  <si>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</si>
  <si>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</si>
  <si>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</si>
  <si>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</si>
  <si>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</si>
  <si>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</si>
  <si>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</si>
  <si>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</si>
  <si>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</si>
  <si>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</si>
  <si>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</si>
  <si>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</si>
  <si>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</si>
  <si>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</si>
  <si>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</si>
  <si>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</si>
  <si>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</si>
  <si>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</si>
  <si>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</si>
  <si>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</si>
  <si>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</si>
  <si>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</si>
  <si>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</si>
  <si>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</si>
  <si>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</si>
  <si>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</si>
  <si>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</si>
  <si>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</si>
  <si>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</si>
  <si>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</si>
  <si>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</si>
  <si>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</si>
  <si>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</si>
  <si>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</si>
  <si>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</si>
  <si>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</si>
  <si>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</si>
  <si>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</si>
  <si>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</si>
  <si>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</si>
  <si>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</si>
  <si>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</si>
  <si>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</si>
  <si>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</si>
  <si>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</si>
  <si>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</si>
  <si>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</si>
  <si>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</si>
  <si>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</si>
  <si>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</si>
  <si>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</si>
  <si>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</si>
  <si>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</si>
  <si>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</si>
  <si>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</si>
  <si>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</si>
  <si>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</si>
  <si>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</si>
  <si>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</si>
  <si>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</si>
  <si>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</si>
  <si>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</si>
  <si>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</si>
  <si>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</si>
  <si>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</si>
  <si>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</si>
  <si>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</si>
  <si>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</si>
  <si>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</si>
  <si>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</si>
  <si>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</si>
  <si>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</si>
  <si>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</si>
  <si>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</si>
  <si>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</si>
  <si>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</si>
  <si>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</si>
  <si>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</si>
  <si>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</si>
  <si>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</si>
  <si>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</si>
  <si>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</si>
  <si>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</si>
  <si>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</si>
  <si>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</si>
  <si>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</si>
  <si>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</si>
  <si>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</si>
  <si>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</si>
  <si>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</si>
  <si>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</si>
  <si>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</si>
  <si>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</si>
  <si>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</si>
  <si>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</si>
  <si>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</si>
  <si>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</si>
  <si>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</si>
  <si>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</si>
  <si>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</si>
  <si>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</si>
  <si>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</si>
  <si>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</si>
  <si>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</si>
  <si>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</si>
  <si>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</si>
  <si>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</si>
  <si>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</si>
  <si>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</si>
  <si>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</si>
  <si>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</si>
  <si>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</si>
  <si>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</si>
  <si>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</si>
  <si>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</si>
  <si>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</si>
  <si>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</si>
  <si>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</si>
  <si>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</si>
  <si>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</si>
  <si>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</si>
  <si>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</si>
  <si>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</si>
  <si>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</si>
  <si>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</si>
  <si>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</si>
  <si>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</si>
  <si>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</si>
  <si>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</si>
  <si>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</si>
  <si>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</si>
  <si>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</si>
  <si>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</si>
  <si>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</si>
  <si>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</si>
  <si>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</si>
  <si>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</si>
  <si>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</si>
  <si>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</si>
  <si>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</si>
  <si>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</si>
  <si>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</si>
  <si>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</si>
  <si>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</si>
  <si>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</si>
  <si>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</si>
  <si>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</si>
  <si>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</si>
  <si>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</si>
  <si>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</si>
  <si>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</si>
  <si>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</si>
  <si>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</si>
  <si>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</si>
  <si>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</si>
  <si>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</si>
  <si>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</si>
  <si>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</si>
  <si>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</si>
  <si>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</si>
  <si>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</si>
  <si>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</si>
  <si>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</si>
  <si>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</si>
  <si>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</si>
  <si>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</si>
  <si>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</si>
  <si>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</si>
  <si>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</si>
  <si>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</si>
  <si>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</si>
  <si>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</si>
  <si>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</si>
  <si>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</si>
  <si>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</si>
  <si>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</si>
  <si>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</si>
  <si>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</si>
  <si>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</si>
  <si>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</si>
  <si>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</si>
  <si>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</si>
  <si>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</si>
  <si>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</si>
  <si>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</si>
  <si>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</si>
  <si>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</si>
  <si>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</si>
  <si>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</si>
  <si>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</si>
  <si>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</si>
  <si>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</si>
  <si>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</si>
  <si>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</si>
  <si>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</si>
  <si>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</si>
  <si>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</si>
  <si>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</si>
  <si>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</si>
  <si>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</si>
  <si>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</si>
  <si>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</si>
  <si>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</si>
  <si>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</si>
  <si>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</si>
  <si>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</si>
  <si>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</si>
  <si>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</si>
  <si>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</si>
  <si>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</si>
  <si>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</si>
  <si>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</si>
  <si>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</si>
  <si>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</si>
  <si>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</si>
  <si>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</si>
  <si>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</si>
  <si>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</si>
  <si>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</si>
  <si>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</si>
  <si>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</si>
  <si>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</si>
  <si>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</si>
  <si>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</si>
  <si>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</si>
  <si>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</si>
  <si>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</si>
  <si>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</si>
  <si>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</si>
  <si>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</si>
  <si>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</si>
  <si>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</si>
  <si>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</si>
  <si>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</si>
  <si>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</si>
  <si>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</si>
  <si>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</si>
  <si>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</si>
  <si>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</si>
  <si>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</si>
  <si>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</si>
  <si>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</si>
  <si>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</si>
  <si>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</si>
  <si>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</si>
  <si>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</si>
  <si>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</si>
  <si>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</si>
  <si>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</si>
  <si>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</si>
  <si>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</si>
  <si>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</si>
  <si>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</si>
  <si>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</si>
  <si>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</si>
  <si>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</si>
  <si>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</si>
  <si>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</si>
  <si>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</si>
  <si>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</si>
  <si>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</si>
  <si>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</si>
  <si>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</si>
  <si>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</si>
  <si>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</si>
  <si>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</si>
  <si>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</si>
  <si>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</si>
  <si>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</si>
  <si>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</si>
  <si>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</si>
  <si>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</si>
  <si>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</si>
  <si>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</si>
  <si>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</si>
  <si>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</si>
  <si>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</si>
  <si>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</si>
  <si>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</si>
  <si>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</si>
  <si>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</si>
  <si>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</si>
  <si>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</si>
  <si>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</si>
  <si>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</si>
  <si>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</si>
  <si>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</si>
  <si>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</si>
  <si>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</si>
  <si>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</si>
  <si>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</si>
  <si>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</si>
  <si>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</si>
  <si>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</si>
  <si>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</si>
  <si>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</si>
  <si>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</si>
  <si>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</si>
  <si>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</si>
  <si>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</si>
  <si>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</si>
  <si>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</si>
  <si>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</si>
  <si>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</si>
  <si>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</si>
  <si>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</si>
  <si>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</si>
  <si>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</si>
  <si>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</si>
  <si>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</si>
  <si>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</si>
  <si>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</si>
  <si>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</si>
  <si>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</si>
  <si>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</si>
  <si>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</si>
  <si>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</si>
  <si>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</si>
  <si>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</si>
  <si>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</si>
  <si>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</si>
  <si>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</si>
  <si>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</si>
  <si>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</si>
  <si>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</si>
  <si>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</si>
  <si>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</si>
  <si>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</si>
  <si>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</si>
  <si>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</si>
  <si>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</si>
  <si>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</si>
  <si>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</si>
  <si>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</si>
  <si>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</si>
  <si>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</si>
  <si>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</si>
  <si>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</si>
  <si>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</si>
  <si>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</si>
  <si>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</si>
  <si>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</si>
  <si>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</si>
  <si>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</si>
  <si>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</si>
  <si>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</si>
  <si>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</si>
  <si>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</si>
  <si>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</si>
  <si>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</si>
  <si>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</si>
  <si>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</si>
  <si>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</si>
  <si>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</si>
  <si>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</si>
  <si>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</si>
  <si>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</si>
  <si>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</si>
  <si>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</si>
  <si>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</si>
  <si>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</si>
  <si>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</si>
  <si>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</si>
  <si>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</si>
  <si>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</si>
  <si>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</si>
  <si>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</si>
  <si>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</si>
  <si>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</si>
  <si>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</si>
  <si>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</si>
  <si>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</si>
  <si>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</si>
  <si>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</si>
  <si>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</si>
  <si>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</si>
  <si>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</si>
  <si>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</si>
  <si>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</si>
  <si>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</si>
  <si>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</si>
  <si>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</si>
  <si>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</si>
  <si>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</si>
  <si>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</si>
  <si>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</si>
  <si>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</si>
  <si>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</si>
  <si>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</si>
  <si>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</si>
  <si>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</si>
  <si>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</si>
  <si>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</si>
  <si>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</si>
  <si>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</si>
  <si>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</si>
  <si>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</si>
  <si>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</si>
  <si>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</si>
  <si>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</si>
  <si>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</si>
  <si>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</si>
  <si>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</si>
  <si>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</si>
  <si>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</si>
  <si>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</si>
  <si>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</si>
  <si>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</si>
  <si>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</si>
  <si>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</si>
  <si>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</si>
  <si>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</si>
  <si>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</si>
  <si>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</si>
  <si>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</si>
  <si>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</si>
  <si>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</si>
  <si>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</si>
  <si>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</si>
  <si>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</si>
  <si>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</si>
  <si>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</si>
  <si>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</si>
  <si>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</si>
  <si>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</si>
  <si>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</si>
  <si>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</si>
  <si>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</si>
  <si>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</si>
  <si>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</si>
  <si>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</si>
  <si>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</si>
  <si>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</si>
  <si>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</si>
  <si>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</si>
  <si>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</si>
  <si>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</si>
  <si>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</si>
  <si>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</si>
  <si>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</si>
  <si>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</si>
  <si>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</si>
  <si>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</si>
  <si>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</si>
  <si>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</si>
  <si>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</si>
  <si>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</si>
  <si>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</si>
  <si>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</si>
  <si>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</si>
  <si>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</si>
  <si>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</si>
  <si>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</si>
  <si>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</si>
  <si>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</si>
  <si>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</si>
  <si>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</si>
  <si>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</si>
  <si>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</si>
  <si>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</si>
  <si>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</si>
  <si>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</si>
  <si>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</si>
  <si>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</si>
  <si>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</si>
  <si>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</si>
  <si>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</si>
  <si>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</si>
  <si>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</si>
  <si>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</si>
  <si>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</si>
  <si>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</si>
  <si>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</si>
  <si>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</si>
  <si>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</si>
  <si>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</si>
  <si>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</si>
  <si>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</si>
  <si>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</si>
  <si>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</si>
  <si>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</si>
  <si>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</si>
  <si>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</si>
  <si>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</si>
  <si>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</si>
  <si>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</si>
  <si>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</si>
  <si>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</si>
  <si>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</si>
  <si>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</si>
  <si>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</si>
  <si>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</si>
  <si>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</si>
  <si>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</si>
  <si>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</si>
  <si>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</si>
  <si>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</si>
  <si>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</si>
  <si>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</si>
  <si>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</si>
  <si>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</si>
  <si>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</si>
  <si>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</si>
  <si>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</si>
  <si>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</si>
  <si>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</si>
  <si>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</si>
  <si>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</si>
  <si>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</si>
  <si>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</si>
  <si>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</si>
  <si>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</si>
  <si>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</si>
  <si>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</si>
  <si>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</si>
  <si>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</si>
  <si>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</si>
  <si>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</si>
  <si>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</si>
  <si>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</si>
  <si>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</si>
  <si>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</si>
  <si>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</si>
  <si>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</si>
  <si>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</si>
  <si>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</si>
  <si>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</si>
  <si>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</si>
  <si>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</si>
  <si>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</si>
  <si>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</si>
  <si>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</si>
  <si>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</si>
  <si>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</si>
  <si>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</si>
  <si>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</si>
  <si>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</si>
  <si>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</si>
  <si>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</si>
  <si>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</si>
  <si>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</si>
  <si>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</si>
  <si>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</si>
  <si>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</si>
  <si>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</si>
  <si>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</si>
  <si>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</si>
  <si>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</si>
  <si>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</si>
  <si>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</si>
  <si>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</si>
  <si>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</si>
  <si>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</si>
  <si>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</si>
  <si>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</si>
  <si>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</si>
  <si>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</si>
  <si>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</si>
  <si>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</si>
  <si>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</si>
  <si>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</si>
  <si>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</si>
  <si>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</si>
  <si>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</si>
  <si>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</si>
  <si>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</si>
  <si>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</si>
  <si>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</si>
  <si>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</si>
  <si>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</si>
  <si>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</si>
  <si>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</si>
  <si>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</si>
  <si>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</si>
  <si>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</si>
  <si>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</si>
  <si>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</si>
  <si>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</si>
  <si>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</si>
  <si>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</si>
  <si>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</si>
  <si>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</si>
  <si>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</si>
  <si>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</si>
  <si>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</si>
  <si>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</si>
  <si>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</si>
  <si>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</si>
  <si>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</si>
  <si>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</si>
  <si>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</si>
  <si>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</si>
  <si>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</si>
  <si>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</si>
  <si>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</si>
  <si>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</si>
  <si>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</si>
  <si>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</si>
  <si>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</si>
  <si>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</si>
  <si>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</si>
  <si>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</si>
  <si>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</si>
  <si>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</si>
  <si>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</si>
  <si>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</si>
  <si>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</si>
  <si>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</si>
  <si>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</si>
  <si>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</si>
  <si>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</si>
  <si>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</si>
  <si>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</si>
  <si>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</si>
  <si>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</si>
  <si>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</si>
  <si>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</si>
  <si>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</si>
  <si>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</si>
  <si>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</si>
  <si>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</si>
  <si>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</si>
  <si>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</si>
  <si>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</si>
  <si>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</si>
  <si>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</si>
  <si>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</si>
  <si>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</si>
  <si>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</si>
  <si>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</si>
  <si>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</si>
  <si>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</si>
  <si>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</si>
  <si>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</si>
  <si>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</si>
  <si>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</si>
  <si>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</si>
  <si>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</si>
  <si>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</si>
  <si>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</si>
  <si>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</si>
  <si>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</si>
  <si>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</si>
  <si>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</si>
  <si>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</si>
  <si>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</si>
  <si>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</si>
  <si>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</si>
  <si>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</si>
  <si>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</si>
  <si>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</si>
  <si>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</si>
  <si>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</si>
  <si>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</si>
  <si>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</si>
  <si>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</si>
  <si>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</si>
  <si>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</si>
  <si>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</si>
  <si>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</si>
  <si>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</si>
  <si>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</si>
  <si>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</si>
  <si>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</si>
  <si>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</si>
  <si>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</si>
  <si>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</si>
  <si>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</si>
  <si>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</si>
  <si>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</si>
  <si>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</si>
  <si>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</si>
  <si>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</si>
  <si>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</si>
  <si>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</si>
  <si>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</si>
  <si>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</si>
  <si>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</si>
  <si>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</si>
  <si>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</si>
  <si>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</si>
  <si>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</si>
  <si>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</si>
  <si>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</si>
  <si>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</si>
  <si>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</si>
  <si>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</si>
  <si>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</si>
  <si>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</si>
  <si>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</si>
  <si>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</si>
  <si>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</si>
  <si>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</si>
  <si>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</si>
  <si>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</si>
  <si>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</si>
  <si>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</si>
  <si>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</si>
  <si>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</si>
  <si>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</si>
  <si>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</si>
  <si>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</si>
  <si>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</si>
  <si>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</si>
  <si>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</si>
  <si>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</si>
  <si>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</si>
  <si>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</si>
  <si>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</si>
  <si>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</si>
  <si>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</si>
  <si>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</si>
  <si>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</si>
  <si>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</si>
  <si>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</si>
  <si>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</si>
  <si>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</si>
  <si>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</si>
  <si>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</si>
  <si>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</si>
  <si>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</si>
  <si>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</si>
  <si>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</si>
  <si>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</si>
  <si>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</si>
  <si>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</si>
  <si>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</si>
  <si>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</si>
  <si>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</si>
  <si>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</si>
  <si>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</si>
  <si>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</si>
  <si>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</si>
  <si>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</si>
  <si>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</si>
  <si>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</si>
  <si>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</si>
  <si>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</si>
  <si>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</si>
  <si>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</si>
  <si>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</si>
  <si>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</si>
  <si>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</si>
  <si>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</si>
  <si>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</si>
  <si>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</si>
  <si>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</si>
  <si>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</si>
  <si>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</si>
  <si>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</si>
  <si>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</si>
  <si>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</si>
  <si>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</si>
  <si>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</si>
  <si>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</si>
  <si>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</si>
  <si>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</si>
  <si>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</si>
  <si>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</si>
  <si>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</si>
  <si>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</si>
  <si>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</si>
  <si>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</si>
  <si>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</si>
  <si>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</si>
  <si>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</si>
  <si>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</si>
  <si>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</si>
  <si>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</si>
  <si>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</si>
  <si>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</si>
  <si>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</si>
  <si>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</si>
  <si>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</si>
  <si>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</si>
  <si>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</si>
  <si>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</si>
  <si>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</si>
  <si>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</si>
  <si>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</si>
  <si>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</si>
  <si>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</si>
  <si>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</si>
  <si>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</si>
  <si>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</si>
  <si>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</si>
  <si>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</si>
  <si>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</si>
  <si>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</si>
  <si>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</si>
  <si>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</si>
  <si>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</si>
  <si>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</si>
  <si>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</si>
  <si>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</si>
  <si>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</si>
  <si>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</si>
  <si>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</si>
  <si>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</si>
  <si>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</si>
  <si>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</si>
  <si>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</si>
  <si>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</si>
  <si>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</si>
  <si>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</si>
  <si>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</si>
  <si>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</si>
  <si>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</si>
  <si>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</si>
  <si>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</si>
  <si>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</si>
  <si>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</si>
  <si>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</si>
  <si>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</si>
  <si>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</si>
  <si>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</si>
  <si>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</si>
  <si>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</si>
  <si>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</si>
  <si>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</si>
  <si>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</si>
  <si>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</si>
  <si>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</si>
  <si>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</si>
  <si>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</si>
  <si>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</si>
  <si>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</si>
  <si>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</si>
  <si>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</si>
  <si>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</si>
  <si>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</si>
  <si>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</si>
  <si>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</si>
  <si>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</si>
  <si>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</si>
  <si>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</si>
  <si>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</si>
  <si>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</si>
  <si>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</si>
  <si>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</si>
  <si>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</si>
  <si>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</si>
  <si>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</si>
  <si>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</si>
  <si>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</si>
  <si>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</si>
  <si>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</si>
  <si>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</si>
  <si>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</si>
  <si>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</si>
  <si>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</si>
  <si>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</si>
  <si>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</si>
  <si>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</si>
  <si>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</si>
  <si>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</si>
  <si>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</si>
  <si>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</si>
  <si>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</si>
  <si>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</si>
  <si>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</si>
  <si>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</si>
  <si>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</si>
  <si>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</si>
  <si>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</si>
  <si>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</si>
  <si>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</si>
  <si>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</si>
  <si>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</si>
  <si>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</si>
  <si>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</si>
  <si>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</si>
  <si>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</si>
  <si>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</si>
  <si>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</si>
  <si>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</si>
  <si>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</si>
  <si>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</si>
  <si>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</si>
  <si>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</si>
  <si>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</si>
  <si>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</si>
  <si>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</si>
  <si>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</si>
  <si>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</si>
  <si>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</si>
  <si>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</si>
  <si>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</si>
  <si>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</si>
  <si>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</si>
  <si>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</si>
  <si>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</si>
  <si>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</si>
  <si>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</si>
  <si>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</si>
  <si>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</si>
  <si>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</si>
  <si>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</si>
  <si>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</si>
  <si>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</si>
  <si>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</si>
  <si>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</si>
  <si>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</si>
  <si>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</si>
  <si>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</si>
  <si>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</si>
  <si>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</si>
  <si>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</si>
  <si>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</si>
  <si>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</si>
  <si>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</si>
  <si>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</si>
  <si>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</si>
  <si>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</si>
  <si>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</si>
  <si>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</si>
  <si>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</si>
  <si>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</si>
  <si>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</si>
  <si>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</si>
  <si>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</si>
  <si>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</si>
  <si>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</si>
  <si>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</si>
  <si>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</si>
  <si>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</si>
  <si>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</si>
  <si>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</si>
  <si>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</si>
  <si>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</si>
  <si>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</si>
  <si>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</si>
  <si>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</si>
  <si>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</si>
  <si>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</si>
  <si>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</si>
  <si>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</si>
  <si>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</si>
  <si>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</si>
  <si>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</si>
  <si>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</si>
  <si>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</si>
  <si>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</si>
  <si>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</si>
  <si>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</si>
  <si>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</si>
  <si>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</si>
  <si>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</si>
  <si>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</si>
  <si>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</si>
  <si>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</si>
  <si>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</si>
  <si>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</si>
  <si>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</si>
  <si>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</si>
  <si>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</si>
  <si>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</si>
  <si>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</si>
  <si>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</si>
  <si>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</si>
  <si>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</si>
  <si>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</si>
  <si>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</si>
  <si>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</si>
  <si>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</si>
  <si>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</si>
  <si>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</si>
  <si>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</si>
  <si>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</si>
  <si>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</si>
  <si>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</si>
  <si>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</si>
  <si>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</si>
  <si>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</si>
  <si>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</si>
  <si>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</si>
  <si>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</si>
  <si>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</si>
  <si>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</si>
  <si>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</si>
  <si>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</si>
  <si>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</si>
  <si>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</si>
  <si>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</si>
  <si>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</si>
  <si>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</si>
  <si>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</si>
  <si>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</si>
  <si>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</si>
  <si>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</si>
  <si>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</si>
  <si>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</si>
  <si>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</si>
  <si>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</si>
  <si>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</si>
  <si>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</si>
  <si>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</si>
  <si>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</si>
  <si>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</si>
  <si>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</si>
  <si>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</si>
  <si>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</si>
  <si>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</si>
  <si>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</si>
  <si>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</si>
  <si>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</si>
  <si>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</si>
  <si>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</si>
  <si>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</si>
  <si>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</si>
  <si>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</si>
  <si>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</si>
  <si>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</si>
  <si>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</si>
  <si>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</si>
  <si>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</si>
  <si>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</si>
  <si>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</si>
  <si>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</si>
  <si>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</si>
  <si>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</si>
  <si>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</si>
  <si>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</si>
  <si>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</si>
  <si>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</si>
  <si>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</si>
  <si>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</si>
  <si>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</si>
  <si>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</si>
  <si>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</si>
  <si>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</si>
  <si>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</si>
  <si>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</si>
  <si>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</si>
  <si>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</si>
  <si>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</si>
  <si>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</si>
  <si>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</si>
  <si>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</si>
  <si>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</si>
  <si>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</si>
  <si>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</si>
  <si>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</si>
  <si>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</si>
  <si>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</si>
  <si>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</si>
  <si>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</si>
  <si>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</si>
  <si>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</si>
  <si>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</si>
  <si>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</si>
  <si>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</si>
  <si>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</si>
  <si>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</si>
  <si>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</si>
  <si>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</si>
  <si>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</si>
  <si>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</si>
  <si>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</si>
  <si>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</si>
  <si>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</si>
  <si>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</si>
  <si>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</si>
  <si>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</si>
  <si>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</si>
  <si>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</si>
  <si>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</si>
  <si>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</si>
  <si>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</si>
  <si>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</si>
  <si>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</si>
  <si>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</si>
  <si>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</si>
  <si>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</si>
  <si>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</si>
  <si>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</si>
  <si>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</si>
  <si>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</si>
  <si>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</si>
  <si>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</si>
  <si>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</si>
  <si>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</si>
  <si>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</si>
  <si>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</si>
  <si>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</si>
  <si>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</si>
  <si>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</si>
  <si>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</si>
  <si>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</si>
  <si>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</si>
  <si>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</si>
  <si>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</si>
  <si>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</si>
  <si>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</si>
  <si>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</si>
  <si>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</si>
  <si>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</si>
  <si>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</si>
  <si>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</si>
  <si>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</si>
  <si>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</si>
  <si>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</si>
  <si>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</si>
  <si>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</si>
  <si>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</si>
  <si>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</si>
  <si>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</si>
  <si>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</si>
  <si>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</si>
  <si>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</si>
  <si>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</si>
  <si>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</si>
  <si>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</si>
  <si>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</si>
  <si>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</si>
  <si>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</si>
  <si>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</si>
  <si>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</si>
  <si>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</si>
  <si>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</si>
  <si>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</si>
  <si>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</si>
  <si>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</si>
  <si>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</si>
  <si>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</si>
  <si>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</si>
  <si>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</si>
  <si>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</si>
  <si>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</si>
  <si>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</si>
  <si>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</si>
  <si>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</si>
  <si>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</si>
  <si>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</si>
  <si>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</si>
  <si>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</si>
  <si>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</si>
  <si>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</si>
  <si>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</si>
  <si>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</si>
  <si>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</si>
  <si>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</si>
  <si>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</si>
  <si>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</si>
  <si>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</si>
  <si>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</si>
  <si>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</si>
  <si>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</si>
  <si>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</si>
  <si>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</si>
  <si>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</si>
  <si>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</si>
  <si>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</si>
  <si>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</si>
  <si>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</si>
  <si>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</si>
  <si>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</si>
  <si>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</si>
  <si>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</si>
  <si>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</si>
  <si>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</si>
  <si>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</si>
  <si>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</si>
  <si>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</si>
  <si>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</si>
  <si>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</si>
  <si>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</si>
  <si>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</si>
  <si>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</si>
  <si>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</si>
  <si>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</si>
  <si>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</si>
  <si>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</si>
  <si>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</si>
  <si>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</si>
  <si>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</si>
  <si>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</si>
  <si>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</si>
  <si>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</si>
  <si>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</si>
  <si>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</si>
  <si>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</si>
  <si>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</si>
  <si>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</si>
  <si>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</si>
  <si>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</si>
  <si>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</si>
  <si>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</si>
  <si>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</si>
  <si>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</si>
  <si>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</si>
  <si>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</si>
  <si>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</si>
  <si>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</si>
  <si>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</si>
  <si>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</si>
  <si>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</si>
  <si>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</si>
  <si>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</si>
  <si>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</si>
  <si>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</si>
  <si>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</si>
  <si>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</si>
  <si>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</si>
  <si>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</si>
  <si>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</si>
  <si>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</si>
  <si>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</si>
  <si>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</si>
  <si>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</si>
  <si>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</si>
  <si>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</si>
  <si>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</si>
  <si>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</si>
  <si>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</si>
  <si>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</si>
  <si>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</si>
  <si>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</si>
  <si>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</si>
  <si>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</si>
  <si>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</si>
  <si>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</si>
  <si>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</si>
  <si>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</si>
  <si>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</si>
  <si>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</si>
  <si>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</si>
  <si>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</si>
  <si>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</si>
  <si>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</si>
  <si>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</si>
  <si>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</si>
  <si>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</si>
  <si>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</si>
  <si>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</si>
  <si>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</si>
  <si>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</si>
  <si>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</si>
  <si>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</si>
  <si>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</si>
  <si>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</si>
  <si>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</si>
  <si>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</si>
  <si>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</si>
  <si>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</si>
  <si>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</si>
  <si>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</si>
  <si>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</si>
  <si>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</si>
  <si>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</si>
  <si>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</si>
  <si>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</si>
  <si>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</si>
  <si>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</si>
  <si>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</si>
  <si>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</si>
  <si>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</si>
  <si>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</si>
  <si>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</si>
  <si>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</si>
  <si>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</si>
  <si>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</si>
  <si>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</si>
  <si>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</si>
  <si>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</si>
  <si>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</si>
  <si>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</si>
  <si>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</si>
  <si>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</si>
  <si>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</si>
  <si>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</si>
  <si>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</si>
  <si>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</si>
  <si>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</si>
  <si>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</si>
  <si>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</si>
  <si>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</si>
  <si>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</si>
  <si>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</si>
  <si>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</si>
  <si>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</si>
  <si>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</si>
  <si>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</si>
  <si>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</si>
  <si>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</si>
  <si>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</si>
  <si>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</si>
  <si>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</si>
  <si>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</si>
  <si>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</si>
  <si>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</si>
  <si>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</si>
  <si>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</si>
  <si>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</si>
  <si>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</si>
  <si>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</si>
  <si>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</si>
  <si>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</si>
  <si>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</si>
  <si>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</si>
  <si>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</si>
  <si>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</si>
  <si>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</si>
  <si>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</si>
  <si>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</si>
  <si>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</si>
  <si>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</si>
  <si>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</si>
  <si>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</si>
  <si>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</si>
  <si>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</si>
  <si>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</si>
  <si>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</si>
  <si>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</si>
  <si>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</si>
  <si>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</si>
  <si>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</si>
  <si>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</si>
  <si>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</si>
  <si>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</si>
  <si>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</si>
  <si>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</si>
  <si>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</si>
  <si>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</si>
  <si>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</si>
  <si>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</si>
  <si>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</si>
  <si>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</si>
  <si>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</si>
  <si>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</si>
  <si>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</si>
  <si>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</si>
  <si>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</si>
  <si>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</si>
  <si>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</si>
  <si>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</si>
  <si>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</si>
  <si>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</si>
  <si>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</si>
  <si>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</si>
  <si>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</si>
  <si>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</si>
  <si>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</si>
  <si>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</si>
  <si>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</si>
  <si>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</si>
  <si>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</si>
  <si>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</si>
  <si>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</si>
  <si>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</si>
  <si>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</si>
  <si>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</si>
  <si>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</si>
  <si>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</si>
  <si>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</si>
  <si>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</si>
  <si>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</si>
  <si>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</si>
  <si>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</si>
  <si>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</si>
  <si>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</si>
  <si>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</si>
  <si>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</si>
  <si>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</si>
  <si>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</si>
  <si>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</si>
  <si>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</si>
  <si>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</si>
  <si>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</si>
  <si>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</si>
  <si>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</si>
  <si>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</si>
  <si>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</si>
  <si>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</si>
  <si>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</si>
  <si>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</si>
  <si>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</si>
  <si>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</si>
  <si>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</si>
  <si>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</si>
  <si>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</si>
  <si>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</si>
  <si>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</si>
  <si>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</si>
  <si>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</si>
  <si>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</si>
  <si>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</si>
  <si>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</si>
  <si>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</si>
  <si>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</si>
  <si>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</si>
  <si>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</si>
  <si>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</si>
  <si>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</si>
  <si>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</si>
  <si>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</si>
  <si>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</si>
  <si>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</si>
  <si>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</si>
  <si>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</si>
  <si>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</si>
  <si>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</si>
  <si>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</si>
  <si>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</si>
  <si>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</si>
  <si>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</si>
  <si>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</si>
  <si>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</si>
  <si>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</si>
  <si>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</si>
  <si>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</si>
  <si>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</si>
  <si>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</si>
  <si>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</si>
  <si>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</si>
  <si>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</si>
  <si>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</si>
  <si>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</si>
  <si>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</si>
  <si>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</si>
  <si>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</si>
  <si>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</si>
  <si>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</si>
  <si>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</si>
  <si>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</si>
  <si>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</si>
  <si>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</si>
  <si>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</si>
  <si>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</si>
  <si>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</si>
  <si>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</si>
  <si>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</si>
  <si>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</si>
  <si>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</si>
  <si>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</si>
  <si>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</si>
  <si>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</si>
  <si>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</si>
  <si>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</si>
  <si>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</si>
  <si>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</si>
  <si>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</si>
  <si>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</si>
  <si>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</si>
  <si>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</si>
  <si>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</si>
  <si>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</si>
  <si>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</si>
  <si>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</si>
  <si>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</si>
  <si>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</si>
  <si>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</si>
  <si>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</si>
  <si>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</si>
  <si>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</si>
  <si>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</si>
  <si>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</si>
  <si>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</si>
  <si>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</si>
  <si>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</si>
  <si>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</si>
  <si>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</si>
  <si>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</si>
  <si>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</si>
  <si>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</si>
  <si>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</si>
  <si>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</si>
  <si>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</si>
  <si>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</si>
  <si>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</si>
  <si>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</si>
  <si>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</si>
  <si>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</si>
  <si>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</si>
  <si>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</si>
  <si>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</si>
  <si>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</si>
  <si>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</si>
  <si>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</si>
  <si>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</si>
  <si>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</si>
  <si>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</si>
  <si>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</si>
  <si>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</si>
  <si>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</si>
  <si>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</si>
  <si>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</si>
  <si>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</si>
  <si>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</si>
  <si>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</si>
  <si>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</si>
  <si>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</si>
  <si>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</si>
  <si>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</si>
  <si>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</si>
  <si>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</si>
  <si>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</si>
  <si>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</si>
  <si>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</si>
  <si>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</si>
  <si>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</si>
  <si>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</si>
  <si>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</si>
  <si>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</si>
  <si>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</si>
  <si>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</si>
  <si>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</si>
  <si>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</si>
  <si>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</si>
  <si>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</si>
  <si>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</si>
  <si>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</si>
  <si>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</si>
  <si>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</si>
  <si>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</si>
  <si>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</si>
  <si>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</si>
  <si>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</si>
  <si>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</si>
  <si>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</si>
  <si>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</si>
  <si>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</si>
  <si>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</si>
  <si>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</si>
  <si>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</si>
  <si>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</si>
  <si>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</si>
  <si>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</si>
  <si>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</si>
  <si>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</si>
  <si>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</si>
  <si>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</si>
  <si>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</si>
  <si>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</si>
  <si>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</si>
  <si>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</si>
  <si>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</si>
  <si>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</si>
  <si>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</si>
  <si>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</si>
  <si>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</si>
  <si>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</si>
  <si>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</si>
  <si>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</si>
  <si>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</si>
  <si>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</si>
  <si>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</si>
  <si>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</si>
  <si>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</si>
  <si>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</si>
  <si>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</si>
  <si>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</si>
  <si>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</si>
  <si>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</si>
  <si>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</si>
  <si>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</si>
  <si>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</si>
  <si>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</si>
  <si>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</si>
  <si>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</si>
  <si>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</si>
  <si>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</si>
  <si>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</si>
  <si>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</si>
  <si>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</si>
  <si>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</si>
  <si>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</si>
  <si>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</si>
  <si>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</si>
  <si>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</si>
  <si>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</si>
  <si>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</si>
  <si>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</si>
  <si>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</si>
  <si>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</si>
  <si>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</si>
  <si>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</si>
  <si>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</si>
  <si>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</si>
  <si>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</si>
  <si>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</si>
  <si>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</si>
  <si>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</si>
  <si>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</si>
  <si>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</si>
  <si>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</si>
  <si>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</si>
  <si>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</si>
  <si>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</si>
  <si>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</si>
  <si>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</si>
  <si>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</si>
  <si>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</si>
  <si>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</si>
  <si>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</si>
  <si>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</si>
  <si>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</si>
  <si>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</si>
  <si>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</si>
  <si>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</si>
  <si>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</si>
  <si>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</si>
  <si>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</si>
  <si>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</si>
  <si>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</si>
  <si>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</si>
  <si>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</si>
  <si>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</si>
  <si>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</si>
  <si>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</si>
  <si>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</si>
  <si>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</si>
  <si>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</si>
  <si>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</si>
  <si>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</si>
  <si>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</si>
  <si>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</si>
  <si>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</si>
  <si>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</si>
  <si>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</si>
  <si>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</si>
  <si>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</si>
  <si>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</si>
  <si>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</si>
  <si>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</si>
  <si>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</si>
  <si>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</si>
  <si>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</si>
  <si>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</si>
  <si>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</si>
  <si>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</si>
  <si>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</si>
  <si>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</si>
  <si>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</si>
  <si>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</si>
  <si>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</si>
  <si>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</si>
  <si>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</si>
  <si>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</si>
  <si>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</si>
  <si>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</si>
  <si>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</si>
  <si>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</si>
  <si>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</si>
  <si>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</si>
  <si>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</si>
  <si>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</si>
  <si>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</si>
  <si>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</si>
  <si>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</si>
  <si>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</si>
  <si>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</si>
  <si>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</si>
  <si>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</si>
  <si>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</si>
  <si>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</si>
  <si>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</si>
  <si>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</si>
  <si>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</si>
  <si>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</si>
  <si>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</si>
  <si>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</si>
  <si>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</si>
  <si>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</si>
  <si>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</si>
  <si>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</si>
  <si>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</si>
  <si>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</si>
  <si>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</si>
  <si>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</si>
  <si>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</si>
  <si>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</si>
  <si>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</si>
  <si>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</si>
  <si>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</si>
  <si>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</si>
  <si>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</si>
  <si>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</si>
  <si>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</si>
  <si>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</si>
  <si>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</si>
  <si>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</si>
  <si>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</si>
  <si>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</si>
  <si>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</si>
  <si>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</si>
  <si>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</si>
  <si>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</si>
  <si>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</si>
  <si>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</si>
  <si>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</si>
  <si>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</si>
  <si>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</si>
  <si>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</si>
  <si>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</si>
  <si>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</si>
  <si>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</si>
  <si>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</si>
  <si>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</si>
  <si>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</si>
  <si>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</si>
  <si>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</si>
  <si>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</si>
  <si>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</si>
  <si>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</si>
  <si>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</si>
  <si>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</si>
  <si>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</si>
  <si>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</si>
  <si>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</si>
  <si>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</si>
  <si>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</si>
  <si>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</si>
  <si>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</si>
  <si>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</si>
  <si>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</si>
  <si>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</si>
  <si>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</si>
  <si>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</si>
  <si>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</si>
  <si>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</si>
  <si>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</si>
  <si>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</si>
  <si>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</si>
  <si>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</si>
  <si>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</si>
  <si>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</si>
  <si>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</si>
  <si>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</si>
  <si>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</si>
  <si>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</si>
  <si>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</si>
  <si>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</si>
  <si>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</si>
  <si>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</si>
  <si>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</si>
  <si>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</si>
  <si>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</si>
  <si>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</si>
  <si>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</si>
  <si>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</si>
  <si>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</si>
  <si>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</si>
  <si>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</si>
  <si>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</si>
  <si>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</si>
  <si>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</si>
  <si>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</si>
  <si>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</si>
  <si>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</si>
  <si>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</si>
  <si>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</si>
  <si>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</si>
  <si>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</si>
  <si>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</si>
  <si>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</si>
  <si>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</si>
  <si>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</si>
  <si>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</si>
  <si>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</si>
  <si>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</si>
  <si>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</si>
  <si>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</si>
  <si>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</si>
  <si>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</si>
  <si>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</si>
  <si>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</si>
  <si>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</si>
  <si>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</si>
  <si>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</si>
  <si>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</si>
  <si>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</si>
  <si>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</si>
  <si>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</si>
  <si>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</si>
  <si>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</si>
  <si>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</si>
  <si>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</si>
  <si>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</si>
  <si>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</si>
  <si>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</si>
  <si>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</si>
  <si>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</si>
  <si>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</si>
  <si>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</si>
  <si>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</si>
  <si>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</si>
  <si>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</si>
  <si>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</si>
  <si>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</si>
  <si>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</si>
  <si>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</si>
  <si>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</si>
  <si>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</si>
  <si>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</si>
  <si>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</si>
  <si>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</si>
  <si>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</si>
  <si>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</si>
  <si>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</si>
  <si>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</si>
  <si>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</si>
  <si>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</si>
  <si>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</si>
  <si>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</si>
  <si>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</si>
  <si>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</si>
  <si>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</si>
  <si>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</si>
  <si>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</si>
  <si>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</si>
  <si>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</si>
  <si>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</si>
  <si>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</si>
  <si>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</si>
  <si>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</si>
  <si>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</si>
  <si>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</si>
  <si>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</si>
  <si>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</si>
  <si>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</si>
  <si>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</si>
  <si>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</si>
  <si>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</si>
  <si>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</si>
  <si>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</si>
  <si>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</si>
  <si>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</si>
  <si>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</si>
  <si>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</si>
  <si>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</si>
  <si>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</si>
  <si>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</si>
  <si>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</si>
  <si>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</si>
  <si>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</si>
  <si>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</si>
  <si>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</si>
  <si>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</si>
  <si>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</si>
  <si>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</si>
  <si>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</si>
  <si>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</si>
  <si>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</si>
  <si>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</si>
  <si>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</si>
  <si>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</si>
  <si>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</si>
  <si>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</si>
  <si>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</si>
  <si>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</si>
  <si>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</si>
  <si>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</si>
  <si>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</si>
  <si>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</si>
  <si>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</si>
  <si>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</si>
  <si>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</si>
  <si>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</si>
  <si>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</si>
  <si>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</si>
  <si>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</si>
  <si>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</si>
  <si>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</si>
  <si>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</si>
  <si>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</si>
  <si>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</si>
  <si>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</si>
  <si>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</si>
  <si>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</si>
  <si>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</si>
  <si>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</si>
  <si>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</si>
  <si>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</si>
  <si>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</si>
  <si>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</si>
  <si>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</si>
  <si>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</si>
  <si>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</si>
  <si>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</si>
  <si>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</si>
  <si>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</si>
  <si>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</si>
  <si>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</si>
  <si>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</si>
  <si>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</si>
  <si>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</si>
  <si>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</si>
  <si>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</si>
  <si>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</si>
  <si>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</si>
  <si>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</si>
  <si>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</si>
  <si>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</si>
  <si>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</si>
  <si>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</si>
  <si>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</si>
  <si>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</si>
  <si>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</si>
  <si>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</si>
  <si>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</si>
  <si>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</si>
  <si>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</si>
  <si>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</si>
  <si>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</si>
  <si>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</si>
  <si>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</si>
  <si>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</si>
  <si>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</si>
  <si>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</si>
  <si>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</si>
  <si>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</si>
  <si>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</si>
  <si>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</si>
  <si>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</si>
  <si>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</si>
  <si>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</si>
  <si>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</si>
  <si>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</si>
  <si>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</si>
  <si>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</si>
  <si>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</si>
  <si>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</si>
  <si>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</si>
  <si>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</si>
  <si>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</si>
  <si>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</si>
  <si>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</si>
  <si>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</si>
  <si>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</si>
  <si>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</si>
  <si>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</si>
  <si>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</si>
  <si>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</si>
  <si>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</si>
  <si>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</si>
  <si>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</si>
  <si>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</si>
  <si>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</si>
  <si>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</si>
  <si>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</si>
  <si>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</si>
  <si>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</si>
  <si>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</si>
  <si>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</si>
  <si>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</si>
  <si>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</si>
  <si>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</si>
  <si>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</si>
  <si>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</si>
  <si>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</si>
  <si>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</si>
  <si>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</si>
  <si>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</si>
  <si>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</si>
  <si>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</si>
  <si>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</si>
  <si>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</si>
  <si>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</si>
  <si>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</si>
  <si>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</si>
  <si>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</si>
  <si>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</si>
  <si>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</si>
  <si>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</si>
  <si>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</si>
  <si>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</si>
  <si>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</si>
  <si>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</si>
  <si>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</si>
  <si>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</si>
  <si>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</si>
  <si>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</si>
  <si>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</si>
  <si>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</si>
  <si>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</si>
  <si>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</si>
  <si>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</si>
  <si>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</si>
  <si>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</si>
  <si>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</si>
  <si>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</si>
  <si>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</si>
  <si>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</si>
  <si>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</si>
  <si>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</si>
  <si>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</si>
  <si>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</si>
  <si>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</si>
  <si>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</si>
  <si>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</si>
  <si>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</si>
  <si>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</si>
  <si>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</si>
  <si>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</si>
  <si>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</si>
  <si>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</si>
  <si>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</si>
  <si>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</si>
  <si>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</si>
  <si>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</si>
  <si>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</si>
  <si>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</si>
  <si>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</si>
  <si>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</si>
  <si>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</si>
  <si>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</si>
  <si>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</si>
  <si>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</si>
  <si>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</si>
  <si>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</si>
  <si>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</si>
  <si>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</si>
  <si>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</si>
  <si>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</si>
  <si>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</si>
  <si>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</si>
  <si>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</si>
  <si>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</si>
  <si>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</si>
  <si>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</si>
  <si>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</si>
  <si>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</si>
  <si>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</si>
  <si>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</si>
  <si>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</si>
  <si>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</si>
  <si>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</si>
  <si>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</si>
  <si>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</si>
  <si>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</si>
  <si>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</si>
  <si>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</si>
  <si>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</si>
  <si>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</si>
  <si>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</si>
  <si>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</si>
  <si>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</si>
  <si>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</si>
  <si>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</si>
  <si>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</si>
  <si>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</si>
  <si>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</si>
  <si>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</si>
  <si>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</si>
  <si>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</si>
  <si>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</si>
  <si>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</si>
  <si>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</si>
  <si>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</si>
  <si>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</si>
  <si>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</si>
  <si>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</si>
  <si>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</si>
  <si>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</si>
  <si>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</si>
  <si>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</si>
  <si>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</si>
  <si>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</si>
  <si>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</si>
  <si>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</si>
  <si>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</si>
  <si>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</si>
  <si>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</si>
  <si>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</si>
  <si>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</si>
  <si>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</si>
  <si>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</si>
  <si>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</si>
  <si>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</si>
  <si>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</si>
  <si>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</si>
  <si>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</si>
  <si>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</si>
  <si>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</si>
  <si>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</si>
  <si>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</si>
  <si>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</si>
  <si>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</si>
  <si>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</si>
  <si>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</si>
  <si>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</si>
  <si>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</si>
  <si>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</si>
  <si>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</si>
  <si>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</si>
  <si>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</si>
  <si>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</si>
  <si>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</si>
  <si>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</si>
  <si>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</si>
  <si>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</si>
  <si>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</si>
  <si>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</si>
  <si>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</si>
  <si>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</si>
  <si>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</si>
  <si>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</si>
  <si>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</si>
  <si>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</si>
  <si>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</si>
  <si>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</si>
  <si>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</si>
  <si>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</si>
  <si>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</si>
  <si>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</si>
  <si>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</si>
  <si>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</si>
  <si>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</si>
  <si>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</si>
  <si>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</si>
  <si>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</si>
  <si>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</si>
  <si>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</si>
  <si>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</si>
  <si>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</si>
  <si>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</si>
  <si>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</si>
  <si>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</si>
  <si>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</si>
  <si>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</si>
  <si>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</si>
  <si>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</si>
  <si>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</si>
  <si>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</si>
  <si>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</si>
  <si>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</si>
  <si>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</si>
  <si>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</si>
  <si>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</si>
  <si>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</si>
  <si>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</si>
  <si>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</si>
  <si>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</si>
  <si>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</si>
  <si>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</si>
  <si>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</si>
  <si>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</si>
  <si>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</si>
  <si>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</si>
  <si>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</si>
  <si>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</si>
  <si>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</si>
  <si>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</si>
  <si>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</si>
  <si>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</si>
  <si>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</si>
  <si>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</si>
  <si>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</si>
  <si>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</si>
  <si>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</si>
  <si>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</si>
  <si>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</si>
  <si>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</si>
  <si>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</si>
  <si>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</si>
  <si>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</si>
  <si>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</si>
  <si>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</si>
  <si>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</si>
  <si>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</si>
  <si>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</si>
  <si>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</si>
  <si>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</si>
  <si>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</si>
  <si>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</si>
  <si>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</si>
  <si>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</si>
  <si>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</si>
  <si>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</si>
  <si>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</si>
  <si>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</si>
  <si>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</si>
  <si>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</si>
  <si>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</si>
  <si>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</si>
  <si>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</si>
  <si>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</si>
  <si>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</si>
  <si>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</si>
  <si>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</si>
  <si>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</si>
  <si>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</si>
  <si>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</si>
  <si>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</si>
  <si>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</si>
  <si>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</si>
  <si>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</si>
  <si>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</si>
  <si>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</si>
  <si>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</si>
  <si>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</si>
  <si>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</si>
  <si>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</si>
  <si>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</si>
  <si>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</si>
  <si>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</si>
  <si>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</si>
  <si>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</si>
  <si>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</si>
  <si>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</si>
  <si>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</si>
  <si>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</si>
  <si>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</si>
  <si>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</si>
  <si>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</si>
  <si>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</si>
  <si>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</si>
  <si>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</si>
  <si>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</si>
  <si>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</si>
  <si>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</si>
  <si>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</si>
  <si>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</si>
  <si>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</si>
  <si>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</si>
  <si>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</si>
  <si>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</si>
  <si>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</si>
  <si>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</si>
  <si>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</si>
  <si>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</si>
  <si>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</si>
  <si>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</si>
  <si>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</si>
  <si>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</si>
  <si>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</si>
  <si>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</si>
  <si>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</si>
  <si>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</si>
  <si>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</si>
  <si>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</si>
  <si>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</si>
  <si>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</si>
  <si>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</si>
  <si>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</si>
  <si>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</si>
  <si>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</si>
  <si>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</si>
  <si>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</si>
  <si>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</si>
  <si>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</si>
  <si>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</si>
  <si>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</si>
  <si>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</si>
  <si>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</si>
  <si>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</si>
  <si>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</si>
  <si>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</si>
  <si>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</si>
  <si>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</si>
  <si>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</si>
  <si>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</si>
  <si>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</si>
  <si>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</si>
  <si>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</si>
  <si>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</si>
  <si>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</si>
  <si>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</si>
  <si>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</si>
  <si>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</si>
  <si>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</si>
  <si>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</si>
  <si>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</si>
  <si>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</si>
  <si>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</si>
  <si>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</si>
  <si>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</si>
  <si>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</si>
  <si>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</si>
  <si>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</si>
  <si>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</si>
  <si>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</si>
  <si>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</si>
  <si>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</si>
  <si>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</si>
  <si>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</si>
  <si>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</si>
  <si>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</si>
  <si>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</si>
  <si>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</si>
  <si>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</si>
  <si>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</si>
  <si>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</si>
  <si>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</si>
  <si>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</si>
  <si>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</si>
  <si>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</si>
  <si>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</si>
  <si>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</si>
  <si>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</si>
  <si>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</si>
  <si>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</si>
  <si>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</si>
  <si>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</si>
  <si>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</si>
  <si>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</si>
  <si>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</si>
  <si>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</si>
  <si>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</si>
  <si>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</si>
  <si>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</si>
  <si>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</si>
  <si>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</si>
  <si>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</si>
  <si>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</si>
  <si>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</si>
  <si>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</si>
  <si>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</si>
  <si>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</si>
  <si>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</si>
  <si>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</si>
  <si>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</si>
  <si>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</si>
  <si>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</si>
  <si>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</si>
  <si>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</si>
  <si>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</si>
  <si>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</si>
  <si>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</si>
  <si>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</si>
  <si>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</si>
  <si>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</si>
  <si>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</si>
  <si>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</si>
  <si>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</si>
  <si>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</si>
  <si>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</si>
  <si>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</si>
  <si>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</si>
  <si>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</si>
  <si>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</si>
  <si>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</si>
  <si>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</si>
  <si>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</si>
  <si>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</si>
  <si>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</si>
  <si>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</si>
  <si>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</si>
  <si>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</si>
  <si>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</si>
  <si>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</si>
  <si>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</si>
  <si>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</si>
  <si>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</si>
  <si>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</si>
  <si>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</si>
  <si>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</si>
  <si>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</si>
  <si>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</si>
  <si>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</si>
  <si>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</si>
  <si>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</si>
  <si>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</si>
  <si>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</si>
  <si>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</si>
  <si>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</si>
  <si>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</si>
  <si>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</si>
  <si>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</si>
  <si>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</si>
  <si>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</si>
  <si>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</si>
  <si>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</si>
  <si>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</si>
  <si>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</si>
  <si>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</si>
  <si>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</si>
  <si>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</si>
  <si>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</si>
  <si>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</si>
  <si>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</si>
  <si>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</si>
  <si>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</si>
  <si>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</si>
  <si>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</si>
  <si>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</si>
  <si>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</si>
  <si>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</si>
  <si>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</si>
  <si>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</si>
  <si>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</si>
  <si>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</si>
  <si>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</si>
  <si>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</si>
  <si>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</si>
  <si>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</si>
  <si>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</si>
  <si>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</si>
  <si>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</si>
  <si>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</si>
  <si>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</si>
  <si>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</si>
  <si>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</si>
  <si>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</si>
  <si>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</si>
  <si>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</si>
  <si>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</si>
  <si>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</si>
  <si>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</si>
  <si>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</si>
  <si>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</si>
  <si>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</si>
  <si>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</si>
  <si>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</si>
  <si>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</si>
  <si>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</si>
  <si>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</si>
  <si>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</si>
  <si>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</si>
  <si>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</si>
  <si>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</si>
  <si>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</si>
  <si>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</si>
  <si>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</si>
  <si>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</si>
  <si>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</si>
  <si>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</si>
  <si>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</si>
  <si>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</si>
  <si>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</si>
  <si>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</si>
  <si>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</si>
  <si>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</si>
  <si>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</si>
  <si>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</si>
  <si>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</si>
  <si>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</si>
  <si>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</si>
  <si>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</si>
  <si>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</si>
  <si>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</si>
  <si>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</si>
  <si>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</si>
  <si>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</si>
  <si>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</si>
  <si>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</si>
  <si>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</si>
  <si>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</si>
  <si>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</si>
  <si>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</si>
  <si>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</si>
  <si>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</si>
  <si>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</si>
  <si>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</si>
  <si>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</si>
  <si>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</si>
  <si>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</si>
  <si>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</si>
  <si>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</si>
  <si>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</si>
  <si>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</si>
  <si>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</si>
  <si>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</si>
  <si>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</si>
  <si>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</si>
  <si>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</si>
  <si>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</si>
  <si>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</si>
  <si>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</si>
  <si>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</si>
  <si>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</si>
  <si>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</si>
  <si>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</si>
  <si>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</si>
  <si>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</si>
  <si>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</si>
  <si>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</si>
  <si>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</si>
  <si>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</si>
  <si>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</si>
  <si>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</si>
  <si>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</si>
  <si>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</si>
  <si>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</si>
  <si>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</si>
  <si>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</si>
  <si>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</si>
  <si>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</si>
  <si>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</si>
  <si>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</si>
  <si>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</si>
  <si>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</si>
  <si>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</si>
  <si>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</si>
  <si>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</si>
  <si>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</si>
  <si>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</si>
  <si>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</si>
  <si>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</si>
  <si>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</si>
  <si>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</si>
  <si>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</si>
  <si>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</si>
  <si>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</si>
  <si>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</si>
  <si>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</si>
  <si>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</si>
  <si>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</si>
  <si>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</si>
  <si>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</si>
  <si>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</si>
  <si>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</si>
  <si>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</si>
  <si>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</si>
  <si>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</si>
  <si>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</si>
  <si>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</si>
  <si>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</si>
  <si>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</si>
  <si>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</si>
  <si>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</si>
  <si>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</si>
  <si>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</si>
  <si>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</si>
  <si>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</si>
  <si>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</si>
  <si>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</si>
  <si>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</si>
  <si>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</si>
  <si>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</si>
  <si>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</si>
  <si>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</si>
  <si>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</si>
  <si>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</si>
  <si>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</si>
  <si>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</si>
  <si>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</si>
  <si>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</si>
  <si>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</si>
  <si>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</si>
  <si>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</si>
  <si>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</si>
  <si>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</si>
  <si>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</si>
  <si>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</si>
  <si>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</si>
  <si>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</si>
  <si>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</si>
  <si>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</si>
  <si>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</si>
  <si>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</si>
  <si>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</si>
  <si>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</si>
  <si>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</si>
  <si>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</si>
  <si>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</si>
  <si>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</si>
  <si>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</si>
  <si>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</si>
  <si>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</si>
  <si>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</si>
  <si>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</si>
  <si>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</si>
  <si>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</si>
  <si>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</si>
  <si>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</si>
  <si>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</si>
  <si>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</si>
  <si>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</si>
  <si>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</si>
  <si>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</si>
  <si>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</si>
  <si>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</si>
  <si>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</si>
  <si>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</si>
  <si>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</si>
  <si>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</si>
  <si>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</si>
  <si>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</si>
  <si>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</si>
  <si>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</si>
  <si>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</si>
  <si>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</si>
  <si>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</si>
  <si>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</si>
  <si>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</si>
  <si>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</si>
  <si>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</si>
  <si>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</si>
  <si>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</si>
  <si>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</si>
  <si>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</si>
  <si>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</si>
  <si>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</si>
  <si>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</si>
  <si>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</si>
  <si>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</si>
  <si>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</si>
  <si>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</si>
  <si>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</si>
  <si>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</si>
  <si>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</si>
  <si>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</si>
  <si>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</si>
  <si>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</si>
  <si>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</si>
  <si>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</si>
  <si>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</si>
  <si>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</si>
  <si>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</si>
  <si>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</si>
  <si>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</si>
  <si>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</si>
  <si>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</si>
  <si>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</si>
  <si>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</si>
  <si>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</si>
  <si>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</si>
  <si>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</si>
  <si>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</si>
  <si>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</si>
  <si>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</si>
  <si>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</si>
  <si>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</si>
  <si>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</si>
  <si>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</si>
  <si>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</si>
  <si>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</si>
  <si>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</si>
  <si>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</si>
  <si>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</si>
  <si>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</si>
  <si>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</si>
  <si>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</si>
  <si>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</si>
  <si>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</si>
  <si>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</si>
  <si>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</si>
  <si>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</si>
  <si>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</si>
  <si>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</si>
  <si>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</si>
  <si>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</si>
  <si>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</si>
  <si>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</si>
  <si>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</si>
  <si>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</si>
  <si>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</si>
  <si>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</si>
  <si>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</si>
  <si>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</si>
  <si>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</si>
  <si>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</si>
  <si>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</si>
  <si>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</si>
  <si>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</si>
  <si>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</si>
  <si>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</si>
  <si>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</si>
  <si>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</si>
  <si>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</si>
  <si>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</si>
  <si>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</si>
  <si>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</si>
  <si>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</si>
  <si>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</si>
  <si>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</si>
  <si>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</si>
  <si>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</si>
  <si>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</si>
  <si>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</si>
  <si>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</si>
  <si>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</si>
  <si>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</si>
  <si>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</si>
  <si>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</si>
  <si>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</si>
  <si>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</si>
  <si>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</si>
  <si>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</si>
  <si>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</si>
  <si>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</si>
  <si>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</si>
  <si>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</si>
  <si>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</si>
  <si>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</si>
  <si>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</si>
  <si>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</si>
  <si>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</si>
  <si>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</si>
  <si>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</si>
  <si>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</si>
  <si>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</si>
  <si>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</si>
  <si>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</si>
  <si>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</si>
  <si>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</si>
  <si>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</si>
  <si>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</si>
  <si>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</si>
  <si>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</si>
  <si>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</si>
  <si>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</si>
  <si>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</si>
  <si>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</si>
  <si>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</si>
  <si>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</si>
  <si>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</si>
  <si>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</si>
  <si>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</si>
  <si>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</si>
  <si>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</si>
  <si>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</si>
  <si>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</si>
  <si>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</si>
  <si>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</si>
  <si>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</si>
  <si>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</si>
  <si>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</si>
  <si>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</si>
  <si>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</si>
  <si>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</si>
  <si>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</si>
  <si>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</si>
  <si>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</si>
  <si>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</si>
  <si>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</si>
  <si>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</si>
  <si>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</si>
  <si>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</si>
  <si>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</si>
  <si>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</si>
  <si>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</si>
  <si>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</si>
  <si>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</si>
  <si>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</si>
  <si>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</si>
  <si>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</si>
  <si>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</si>
  <si>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</si>
  <si>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</si>
  <si>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</si>
  <si>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</si>
  <si>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</si>
  <si>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</si>
  <si>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</si>
  <si>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</si>
  <si>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</si>
  <si>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</si>
  <si>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</si>
  <si>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</si>
  <si>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</si>
  <si>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</si>
  <si>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</si>
  <si>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</si>
  <si>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</si>
  <si>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</si>
  <si>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</si>
  <si>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</si>
  <si>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</si>
  <si>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</si>
  <si>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</si>
  <si>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</si>
  <si>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</si>
  <si>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</si>
  <si>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</si>
  <si>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</si>
  <si>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</si>
  <si>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</si>
  <si>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</si>
  <si>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</si>
  <si>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</si>
  <si>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</si>
  <si>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</si>
  <si>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</si>
  <si>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</si>
  <si>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</si>
  <si>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</si>
  <si>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</si>
  <si>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</si>
  <si>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</si>
  <si>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</si>
  <si>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</si>
  <si>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</si>
  <si>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</si>
  <si>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</si>
  <si>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</si>
  <si>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</si>
  <si>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</si>
  <si>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</si>
  <si>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</si>
  <si>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</si>
  <si>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</si>
  <si>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</si>
  <si>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</si>
  <si>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</si>
  <si>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</si>
  <si>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</si>
  <si>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</si>
  <si>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</si>
  <si>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</si>
  <si>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</si>
  <si>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</si>
  <si>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</si>
  <si>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</si>
  <si>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</si>
  <si>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</si>
  <si>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</si>
  <si>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</si>
  <si>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</si>
  <si>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</si>
  <si>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</si>
  <si>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</si>
  <si>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</si>
  <si>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</si>
  <si>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</si>
  <si>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</si>
  <si>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</si>
  <si>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</si>
  <si>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</si>
  <si>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</si>
  <si>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</si>
  <si>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</si>
  <si>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</si>
  <si>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</si>
  <si>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</si>
  <si>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</si>
  <si>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</si>
  <si>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</si>
  <si>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</si>
  <si>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</si>
  <si>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</si>
  <si>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</si>
  <si>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</si>
  <si>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</si>
  <si>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</si>
  <si>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</si>
  <si>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</si>
  <si>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</si>
  <si>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</si>
  <si>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</si>
  <si>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</si>
  <si>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</si>
  <si>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</si>
  <si>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</si>
  <si>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</si>
  <si>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</si>
  <si>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</si>
  <si>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</si>
  <si>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</si>
  <si>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</si>
  <si>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</si>
  <si>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</si>
  <si>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</si>
  <si>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</si>
  <si>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</si>
  <si>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</si>
  <si>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</si>
  <si>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</si>
  <si>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</si>
  <si>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</si>
  <si>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</si>
  <si>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</si>
  <si>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</si>
  <si>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</si>
  <si>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</si>
  <si>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</si>
  <si>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</si>
  <si>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</si>
  <si>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</si>
  <si>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</si>
  <si>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</si>
  <si>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</si>
  <si>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</si>
  <si>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</si>
  <si>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</si>
  <si>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</si>
  <si>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</si>
  <si>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</si>
  <si>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</si>
  <si>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</si>
  <si>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</si>
  <si>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</si>
  <si>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</si>
  <si>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</si>
  <si>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</si>
  <si>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</si>
  <si>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</si>
  <si>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</si>
  <si>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</si>
  <si>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</si>
  <si>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</si>
  <si>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</si>
  <si>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</si>
  <si>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</si>
  <si>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</si>
  <si>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</si>
  <si>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</si>
  <si>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</si>
  <si>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</si>
  <si>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</si>
  <si>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</si>
  <si>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</si>
  <si>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</si>
  <si>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</si>
  <si>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</si>
  <si>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</si>
  <si>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</si>
  <si>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</si>
  <si>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</si>
  <si>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</si>
  <si>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</si>
  <si>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</si>
  <si>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</si>
  <si>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</si>
  <si>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</si>
  <si>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</si>
  <si>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</si>
  <si>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</si>
  <si>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</si>
  <si>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</si>
  <si>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</si>
  <si>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</si>
  <si>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</si>
  <si>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</si>
  <si>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</si>
  <si>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</si>
  <si>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</si>
  <si>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</si>
  <si>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</si>
  <si>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</si>
  <si>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</si>
  <si>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</si>
  <si>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</si>
  <si>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</si>
  <si>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</si>
  <si>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</si>
  <si>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</si>
  <si>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</si>
  <si>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</si>
  <si>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</si>
  <si>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</si>
  <si>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</si>
  <si>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</si>
  <si>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</si>
  <si>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</si>
  <si>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</si>
  <si>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</si>
  <si>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</si>
  <si>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</si>
  <si>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</si>
  <si>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</si>
  <si>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</si>
  <si>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</si>
  <si>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</si>
  <si>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</si>
  <si>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</si>
  <si>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</si>
  <si>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</si>
  <si>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</si>
  <si>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</si>
  <si>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</si>
  <si>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</si>
  <si>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</si>
  <si>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</si>
  <si>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</si>
  <si>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</si>
  <si>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</si>
  <si>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</si>
  <si>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</si>
  <si>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</si>
  <si>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</si>
  <si>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</si>
  <si>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</si>
  <si>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</si>
  <si>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</si>
  <si>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</si>
  <si>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</si>
  <si>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</si>
  <si>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</si>
  <si>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</si>
  <si>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</si>
  <si>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</si>
  <si>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</si>
  <si>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</si>
  <si>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</si>
  <si>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</si>
  <si>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</si>
  <si>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</si>
  <si>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</si>
  <si>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</si>
  <si>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</si>
  <si>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</si>
  <si>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</si>
  <si>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</si>
  <si>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</si>
  <si>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</si>
  <si>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</si>
  <si>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</si>
  <si>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</si>
  <si>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</si>
  <si>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</si>
  <si>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</si>
  <si>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</si>
  <si>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</si>
  <si>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</si>
  <si>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</si>
  <si>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</si>
  <si>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</si>
  <si>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</si>
  <si>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</si>
  <si>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</si>
  <si>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</si>
  <si>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</si>
  <si>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</si>
  <si>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</si>
  <si>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</si>
  <si>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</si>
  <si>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</si>
  <si>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</si>
  <si>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</si>
  <si>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</si>
  <si>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</si>
  <si>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</si>
  <si>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</si>
  <si>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</si>
  <si>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</si>
  <si>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</si>
  <si>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</si>
  <si>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</si>
  <si>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</si>
  <si>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</si>
  <si>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</si>
  <si>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</si>
  <si>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</si>
  <si>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</si>
  <si>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</si>
  <si>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</si>
  <si>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</si>
  <si>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</si>
  <si>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</si>
  <si>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</si>
  <si>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</si>
  <si>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</si>
  <si>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</si>
  <si>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</si>
  <si>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</si>
  <si>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</si>
  <si>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</si>
  <si>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</si>
  <si>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</si>
  <si>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</si>
  <si>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</si>
  <si>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</si>
  <si>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</si>
  <si>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</si>
  <si>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</si>
  <si>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</si>
  <si>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</si>
  <si>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</si>
  <si>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</si>
  <si>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</si>
  <si>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</si>
  <si>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</si>
  <si>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</si>
  <si>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</si>
  <si>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</si>
  <si>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</si>
  <si>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</si>
  <si>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</si>
  <si>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</si>
  <si>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</si>
  <si>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</si>
  <si>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</si>
  <si>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</si>
  <si>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</si>
  <si>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</si>
  <si>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</si>
  <si>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</si>
  <si>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</si>
  <si>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</si>
  <si>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</si>
  <si>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</si>
  <si>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</si>
  <si>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</si>
  <si>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</si>
  <si>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</si>
  <si>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</si>
  <si>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</si>
  <si>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</si>
  <si>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</si>
  <si>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</si>
  <si>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</si>
  <si>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</si>
  <si>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</si>
  <si>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</si>
  <si>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</si>
  <si>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</si>
  <si>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</si>
  <si>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</si>
  <si>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</si>
  <si>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</si>
  <si>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</si>
  <si>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</si>
  <si>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</si>
  <si>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</si>
  <si>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</si>
  <si>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</si>
  <si>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</si>
  <si>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</si>
  <si>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</si>
  <si>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</si>
  <si>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</si>
  <si>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</si>
  <si>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</si>
  <si>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</si>
  <si>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</si>
  <si>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</si>
  <si>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</si>
  <si>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</si>
  <si>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</si>
  <si>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</si>
  <si>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</si>
  <si>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</si>
  <si>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</si>
  <si>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</si>
  <si>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</si>
  <si>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</si>
  <si>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</si>
  <si>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</si>
  <si>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</si>
  <si>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</si>
  <si>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</si>
  <si>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</si>
  <si>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</si>
  <si>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</si>
  <si>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</si>
  <si>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</si>
  <si>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</si>
  <si>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</si>
  <si>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</si>
  <si>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</si>
  <si>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</si>
  <si>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</si>
  <si>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</si>
  <si>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</si>
  <si>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</si>
  <si>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</si>
  <si>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</si>
  <si>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</si>
  <si>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</si>
  <si>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</si>
  <si>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</si>
  <si>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</si>
  <si>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</si>
  <si>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</si>
  <si>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</si>
  <si>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</si>
  <si>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</si>
  <si>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</si>
  <si>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</si>
  <si>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</si>
  <si>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</si>
  <si>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</si>
  <si>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</si>
  <si>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</si>
  <si>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</si>
  <si>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</si>
  <si>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</si>
  <si>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</si>
  <si>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</si>
  <si>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</si>
  <si>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</si>
  <si>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</si>
  <si>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</si>
  <si>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</si>
  <si>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</si>
  <si>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</si>
  <si>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</si>
  <si>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</si>
  <si>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</si>
  <si>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</si>
  <si>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</si>
  <si>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</si>
  <si>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</si>
  <si>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</si>
  <si>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</si>
  <si>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</si>
  <si>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</si>
  <si>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</si>
  <si>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</si>
  <si>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</si>
  <si>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</si>
  <si>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</si>
  <si>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</si>
  <si>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</si>
  <si>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</si>
  <si>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</si>
  <si>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</si>
  <si>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</si>
  <si>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</si>
  <si>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</si>
  <si>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</si>
  <si>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</si>
  <si>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</si>
  <si>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</si>
  <si>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</si>
  <si>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</si>
  <si>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</si>
  <si>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</si>
  <si>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</si>
  <si>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</si>
  <si>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</si>
  <si>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</si>
  <si>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</si>
  <si>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</si>
  <si>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</si>
  <si>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</si>
  <si>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</si>
  <si>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</si>
  <si>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</si>
  <si>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</si>
  <si>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</si>
  <si>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</si>
  <si>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</si>
  <si>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</si>
  <si>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</si>
  <si>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</si>
  <si>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</si>
  <si>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</si>
  <si>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</si>
  <si>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</si>
  <si>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</si>
  <si>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</si>
  <si>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</si>
  <si>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</si>
  <si>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</si>
  <si>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</si>
  <si>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</si>
  <si>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</si>
  <si>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</si>
  <si>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</si>
  <si>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</si>
  <si>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</si>
  <si>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</si>
  <si>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</si>
  <si>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</si>
  <si>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</si>
  <si>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</si>
  <si>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</si>
  <si>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</si>
  <si>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</si>
  <si>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</si>
  <si>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</si>
  <si>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</si>
  <si>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</si>
  <si>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</si>
  <si>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</si>
  <si>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</si>
  <si>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</si>
  <si>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</si>
  <si>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</si>
  <si>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</si>
  <si>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</si>
  <si>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</si>
  <si>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</si>
  <si>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</si>
  <si>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</si>
  <si>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</si>
  <si>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</si>
  <si>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</si>
  <si>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</si>
  <si>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</si>
  <si>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</si>
  <si>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</si>
  <si>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</si>
  <si>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</si>
  <si>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</si>
  <si>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</si>
  <si>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</si>
  <si>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</si>
  <si>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</si>
  <si>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</si>
  <si>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</si>
  <si>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</si>
  <si>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</si>
  <si>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</si>
  <si>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</si>
  <si>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</si>
  <si>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</si>
  <si>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</si>
  <si>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</si>
  <si>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</si>
  <si>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</si>
  <si>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</si>
  <si>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</si>
  <si>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</si>
  <si>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</si>
  <si>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</si>
  <si>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</si>
  <si>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</si>
  <si>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</si>
  <si>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</si>
  <si>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</si>
  <si>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</si>
  <si>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</si>
  <si>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</si>
  <si>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</si>
  <si>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</si>
  <si>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</si>
  <si>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</si>
  <si>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</si>
  <si>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</si>
  <si>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</si>
  <si>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</si>
  <si>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</si>
  <si>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</si>
  <si>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</si>
  <si>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</si>
  <si>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</si>
  <si>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</si>
  <si>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</si>
  <si>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</si>
  <si>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</si>
  <si>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</si>
  <si>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</si>
  <si>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</si>
  <si>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</si>
  <si>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</si>
  <si>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</si>
  <si>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</si>
  <si>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</si>
  <si>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</si>
  <si>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</si>
  <si>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</si>
  <si>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</si>
  <si>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</si>
  <si>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</si>
  <si>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</si>
  <si>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</si>
  <si>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</si>
  <si>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</si>
  <si>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</si>
  <si>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</si>
  <si>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</si>
  <si>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</si>
  <si>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</si>
  <si>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</si>
  <si>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</si>
  <si>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</si>
  <si>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</si>
  <si>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</si>
  <si>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</si>
  <si>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</si>
  <si>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</si>
  <si>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</si>
  <si>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</si>
  <si>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</si>
  <si>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</si>
  <si>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</si>
  <si>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</si>
  <si>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</si>
  <si>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</si>
  <si>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</si>
  <si>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</si>
  <si>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</si>
  <si>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</si>
  <si>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</si>
  <si>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</si>
  <si>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</si>
  <si>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</si>
  <si>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</si>
  <si>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</si>
  <si>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</si>
  <si>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</si>
  <si>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</si>
  <si>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</si>
  <si>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</si>
  <si>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</si>
  <si>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</si>
  <si>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</si>
  <si>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</si>
  <si>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</si>
  <si>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</si>
  <si>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</si>
  <si>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</si>
  <si>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</si>
  <si>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</si>
  <si>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</si>
  <si>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</si>
  <si>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</si>
  <si>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</si>
  <si>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</si>
  <si>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</si>
  <si>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</si>
  <si>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</si>
  <si>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</si>
  <si>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</si>
  <si>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</si>
  <si>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</si>
  <si>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</si>
  <si>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</si>
  <si>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</si>
  <si>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</si>
  <si>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</si>
  <si>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</si>
  <si>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</si>
  <si>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</si>
  <si>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</si>
  <si>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</si>
  <si>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</si>
  <si>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</si>
  <si>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</si>
  <si>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</si>
  <si>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</si>
  <si>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</si>
  <si>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</si>
  <si>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</si>
  <si>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</si>
  <si>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</si>
  <si>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</si>
  <si>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</si>
  <si>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</si>
  <si>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</si>
  <si>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</si>
  <si>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</si>
  <si>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</si>
  <si>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</si>
  <si>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</si>
  <si>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</si>
  <si>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</si>
  <si>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</si>
  <si>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</si>
  <si>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</si>
  <si>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</si>
  <si>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</si>
  <si>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</si>
  <si>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</si>
  <si>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</si>
  <si>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</si>
  <si>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</si>
  <si>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</si>
  <si>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</si>
  <si>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</si>
  <si>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</si>
  <si>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</si>
  <si>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</si>
  <si>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</si>
  <si>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</si>
  <si>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</si>
  <si>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</si>
  <si>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</si>
  <si>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</si>
  <si>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</si>
  <si>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</si>
  <si>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</si>
  <si>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</si>
  <si>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</si>
  <si>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</si>
  <si>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</si>
  <si>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</si>
  <si>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</si>
  <si>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</si>
  <si>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</si>
  <si>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</si>
  <si>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</si>
  <si>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</si>
  <si>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</si>
  <si>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</si>
  <si>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</si>
  <si>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</si>
  <si>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</si>
  <si>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</si>
  <si>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</si>
  <si>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</si>
  <si>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</si>
  <si>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</si>
  <si>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</si>
  <si>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</si>
  <si>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</si>
  <si>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</si>
  <si>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</si>
  <si>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</si>
  <si>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</si>
  <si>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</si>
  <si>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</si>
  <si>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</si>
  <si>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</si>
  <si>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</si>
  <si>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</si>
  <si>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</si>
  <si>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</si>
  <si>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</si>
  <si>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</si>
  <si>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</si>
  <si>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</si>
  <si>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</si>
  <si>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</si>
  <si>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</si>
  <si>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</si>
  <si>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</si>
  <si>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</si>
  <si>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</si>
  <si>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</si>
  <si>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</si>
  <si>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</si>
  <si>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</si>
  <si>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</si>
  <si>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</si>
  <si>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</si>
  <si>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</si>
  <si>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</si>
  <si>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</si>
  <si>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</si>
  <si>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</si>
  <si>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</si>
  <si>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</si>
  <si>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</si>
  <si>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</si>
  <si>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</si>
  <si>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</si>
  <si>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</si>
  <si>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</si>
  <si>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</si>
  <si>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</si>
  <si>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</si>
  <si>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</si>
  <si>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</si>
  <si>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</si>
  <si>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</si>
  <si>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</si>
  <si>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</si>
  <si>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</si>
  <si>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</si>
  <si>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</si>
  <si>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</si>
  <si>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</si>
  <si>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</si>
  <si>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</si>
  <si>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</si>
  <si>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</si>
  <si>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</si>
  <si>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</si>
  <si>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</si>
  <si>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</si>
  <si>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</si>
  <si>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</si>
  <si>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</si>
  <si>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</si>
  <si>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</si>
  <si>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</si>
  <si>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</si>
  <si>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</si>
  <si>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</si>
  <si>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</si>
  <si>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</si>
  <si>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</si>
  <si>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</si>
  <si>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</si>
  <si>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</si>
  <si>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</si>
  <si>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</si>
  <si>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</si>
  <si>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</si>
  <si>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</si>
  <si>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</si>
  <si>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</si>
  <si>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</si>
  <si>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</si>
  <si>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</si>
  <si>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</si>
  <si>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</si>
  <si>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</si>
  <si>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</si>
  <si>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</si>
  <si>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</si>
  <si>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</si>
  <si>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</si>
  <si>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</si>
  <si>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</si>
  <si>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</si>
  <si>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</si>
  <si>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</si>
  <si>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</si>
  <si>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</si>
  <si>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</si>
  <si>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</si>
  <si>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</si>
  <si>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</si>
  <si>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</si>
  <si>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</si>
  <si>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</si>
  <si>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</si>
  <si>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</si>
  <si>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</si>
  <si>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</si>
  <si>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</si>
  <si>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</si>
  <si>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</si>
  <si>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</si>
  <si>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</si>
  <si>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</si>
  <si>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</si>
  <si>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</si>
  <si>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</si>
  <si>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</si>
  <si>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</si>
  <si>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</si>
  <si>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</si>
  <si>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</si>
  <si>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</si>
  <si>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</si>
  <si>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</si>
  <si>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</si>
  <si>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</si>
  <si>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</si>
  <si>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</si>
  <si>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</si>
  <si>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</si>
  <si>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</si>
  <si>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</si>
  <si>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</si>
  <si>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</si>
  <si>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</si>
  <si>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</si>
  <si>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</si>
  <si>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</si>
  <si>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</si>
  <si>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</si>
  <si>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</si>
  <si>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</si>
  <si>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</si>
  <si>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</si>
  <si>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</si>
  <si>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</si>
  <si>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</si>
  <si>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</si>
  <si>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</si>
  <si>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</si>
  <si>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</si>
  <si>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</si>
  <si>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</si>
  <si>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</si>
  <si>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</si>
  <si>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</si>
  <si>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</si>
  <si>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</si>
  <si>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</si>
  <si>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</si>
  <si>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</si>
  <si>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</si>
  <si>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</si>
  <si>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</si>
  <si>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</si>
  <si>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</si>
  <si>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</si>
  <si>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</si>
  <si>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</si>
  <si>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</si>
  <si>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</si>
  <si>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</si>
  <si>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</si>
  <si>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</si>
  <si>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</si>
  <si>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</si>
  <si>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</si>
  <si>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</si>
  <si>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</si>
  <si>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</si>
  <si>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</si>
  <si>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</si>
  <si>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</si>
  <si>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</si>
  <si>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</si>
  <si>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</si>
  <si>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</si>
  <si>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</si>
  <si>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</si>
  <si>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</si>
  <si>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</si>
  <si>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</si>
  <si>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</si>
  <si>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</si>
  <si>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</si>
  <si>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</si>
  <si>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</si>
  <si>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</si>
  <si>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</si>
  <si>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</si>
  <si>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</si>
  <si>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</si>
  <si>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</si>
  <si>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</si>
  <si>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</si>
  <si>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</si>
  <si>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</si>
  <si>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</si>
  <si>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</si>
  <si>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</si>
  <si>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</si>
  <si>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</si>
  <si>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</si>
  <si>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</si>
  <si>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</si>
  <si>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</si>
  <si>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</si>
  <si>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</si>
  <si>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</si>
  <si>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</si>
  <si>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</si>
  <si>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</si>
  <si>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</si>
  <si>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</si>
  <si>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</si>
  <si>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</si>
  <si>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</si>
  <si>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</si>
  <si>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</si>
  <si>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</si>
  <si>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</si>
  <si>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</si>
  <si>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</si>
  <si>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</si>
  <si>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</si>
  <si>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</si>
  <si>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</si>
  <si>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</si>
  <si>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</si>
  <si>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</si>
  <si>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</si>
  <si>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</si>
  <si>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</si>
  <si>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</si>
  <si>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</si>
  <si>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</si>
  <si>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</si>
  <si>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</si>
  <si>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</si>
  <si>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</si>
  <si>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</si>
  <si>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</si>
  <si>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</si>
  <si>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</si>
  <si>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</si>
  <si>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</si>
  <si>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</si>
  <si>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</si>
  <si>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</si>
  <si>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</si>
  <si>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</si>
  <si>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</si>
  <si>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</si>
  <si>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</si>
  <si>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</si>
  <si>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</si>
  <si>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</si>
  <si>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</si>
  <si>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</si>
  <si>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</si>
  <si>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</si>
  <si>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</si>
  <si>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</si>
  <si>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</si>
  <si>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</si>
  <si>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</si>
  <si>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</si>
  <si>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</si>
  <si>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</si>
  <si>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</si>
  <si>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</si>
  <si>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</si>
  <si>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</si>
  <si>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</si>
  <si>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</si>
  <si>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</si>
  <si>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</si>
  <si>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</si>
  <si>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</si>
  <si>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</si>
  <si>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</si>
  <si>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</si>
  <si>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</si>
  <si>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</si>
  <si>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</si>
  <si>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</si>
  <si>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</si>
  <si>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</si>
  <si>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</si>
  <si>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</si>
  <si>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</si>
  <si>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</si>
  <si>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</si>
  <si>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</si>
  <si>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</si>
  <si>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</si>
  <si>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</si>
  <si>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</si>
  <si>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</si>
  <si>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</si>
  <si>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</si>
  <si>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</si>
  <si>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</si>
  <si>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</si>
  <si>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</si>
  <si>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</si>
  <si>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</si>
  <si>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</si>
  <si>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</si>
  <si>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</si>
  <si>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</si>
  <si>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</si>
  <si>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</si>
  <si>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</si>
  <si>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</si>
  <si>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</si>
  <si>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</si>
  <si>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</si>
  <si>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</si>
  <si>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</si>
  <si>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</si>
  <si>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</si>
  <si>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</si>
  <si>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</si>
  <si>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</si>
  <si>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</si>
  <si>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</si>
  <si>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</si>
  <si>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</si>
  <si>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</si>
  <si>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</si>
  <si>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</si>
  <si>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</si>
  <si>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</si>
  <si>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</si>
  <si>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</si>
  <si>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</si>
  <si>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</si>
  <si>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</si>
  <si>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</si>
  <si>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</si>
  <si>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</si>
  <si>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</si>
  <si>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</si>
  <si>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</si>
  <si>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</si>
  <si>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</si>
  <si>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</si>
  <si>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</si>
  <si>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</si>
  <si>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</si>
  <si>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</si>
  <si>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</si>
  <si>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</si>
  <si>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</si>
  <si>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</si>
  <si>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</si>
  <si>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</si>
  <si>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</si>
  <si>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</si>
  <si>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</si>
  <si>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</si>
  <si>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</si>
  <si>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</si>
  <si>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</si>
  <si>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</si>
  <si>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</si>
  <si>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</si>
  <si>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</si>
  <si>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</si>
  <si>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</si>
  <si>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</si>
  <si>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</si>
  <si>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</si>
  <si>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</si>
  <si>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</si>
  <si>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</si>
  <si>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</si>
  <si>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</si>
  <si>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</si>
  <si>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</si>
  <si>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</si>
  <si>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</si>
  <si>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</si>
  <si>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</si>
  <si>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</si>
  <si>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</si>
  <si>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</si>
  <si>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</si>
  <si>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</si>
  <si>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</si>
  <si>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</si>
  <si>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</si>
  <si>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</si>
  <si>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</si>
  <si>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</si>
  <si>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</si>
  <si>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</si>
  <si>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</si>
  <si>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</si>
  <si>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</si>
  <si>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</si>
  <si>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</si>
  <si>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</si>
  <si>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</si>
  <si>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</si>
  <si>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</si>
  <si>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</si>
  <si>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</si>
  <si>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</si>
  <si>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</si>
  <si>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</si>
  <si>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</si>
  <si>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</si>
  <si>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</si>
  <si>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</si>
  <si>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</si>
  <si>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</si>
  <si>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</si>
  <si>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</si>
  <si>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</si>
  <si>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</si>
  <si>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</si>
  <si>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</si>
  <si>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</si>
  <si>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</si>
  <si>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</si>
  <si>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</si>
  <si>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</si>
  <si>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</si>
  <si>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</si>
  <si>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</si>
  <si>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</si>
  <si>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</si>
  <si>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</si>
  <si>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</si>
  <si>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</si>
  <si>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</si>
  <si>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</si>
  <si>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</si>
  <si>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</si>
  <si>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</si>
  <si>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</si>
  <si>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</si>
  <si>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</si>
  <si>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</si>
  <si>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</si>
  <si>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</si>
  <si>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</si>
  <si>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</si>
  <si>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</si>
  <si>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</si>
  <si>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</si>
  <si>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</si>
  <si>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</si>
  <si>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</si>
  <si>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</si>
  <si>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</si>
  <si>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</si>
  <si>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</si>
  <si>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</si>
  <si>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</si>
  <si>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</si>
  <si>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</si>
  <si>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</si>
  <si>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</si>
  <si>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</si>
  <si>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</si>
  <si>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</si>
  <si>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</si>
  <si>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</si>
  <si>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</si>
  <si>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</si>
  <si>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</si>
  <si>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</si>
  <si>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</si>
  <si>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</si>
  <si>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</si>
  <si>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</si>
  <si>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</si>
  <si>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</si>
  <si>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</si>
  <si>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</si>
  <si>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</si>
  <si>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</si>
  <si>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</si>
  <si>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</si>
  <si>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</si>
  <si>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</si>
  <si>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</si>
  <si>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</si>
  <si>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</si>
  <si>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</si>
  <si>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</si>
  <si>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</si>
  <si>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</si>
  <si>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</si>
  <si>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</si>
  <si>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</si>
  <si>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</si>
  <si>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</si>
  <si>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</si>
  <si>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</si>
  <si>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</si>
  <si>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</si>
  <si>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</si>
  <si>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</si>
  <si>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</si>
  <si>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</si>
  <si>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</si>
  <si>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</si>
  <si>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</si>
  <si>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</si>
  <si>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</si>
  <si>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</si>
  <si>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</si>
  <si>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</si>
  <si>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</si>
  <si>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</si>
  <si>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</si>
  <si>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</si>
  <si>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</si>
  <si>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</si>
  <si>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</si>
  <si>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</si>
  <si>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</si>
  <si>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</si>
  <si>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</si>
  <si>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</si>
  <si>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</si>
  <si>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</si>
  <si>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</si>
  <si>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</si>
  <si>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</si>
  <si>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</si>
  <si>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</si>
  <si>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</si>
  <si>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</si>
  <si>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</si>
  <si>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</si>
  <si>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</si>
  <si>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</si>
  <si>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</si>
  <si>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</si>
  <si>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</si>
  <si>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</si>
  <si>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</si>
  <si>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</si>
  <si>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</si>
  <si>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</si>
  <si>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</si>
  <si>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</si>
  <si>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</si>
  <si>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</si>
  <si>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</si>
  <si>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</si>
  <si>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</si>
  <si>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</si>
  <si>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</si>
  <si>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</si>
  <si>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</si>
  <si>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</si>
  <si>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</si>
  <si>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</si>
  <si>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</si>
  <si>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</si>
  <si>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</si>
  <si>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</si>
  <si>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</si>
  <si>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</si>
  <si>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</si>
  <si>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</si>
  <si>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</si>
  <si>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</si>
  <si>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</si>
  <si>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</si>
  <si>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</si>
  <si>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</si>
  <si>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</si>
  <si>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</si>
  <si>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</si>
  <si>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</si>
  <si>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</si>
  <si>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</si>
  <si>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</si>
  <si>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</si>
  <si>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</si>
  <si>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</si>
  <si>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</si>
  <si>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</si>
  <si>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</si>
  <si>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</si>
  <si>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</si>
  <si>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</si>
  <si>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</si>
  <si>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</si>
  <si>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</si>
  <si>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</si>
  <si>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</si>
  <si>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</si>
  <si>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</si>
  <si>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</si>
  <si>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</si>
  <si>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</si>
  <si>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</si>
  <si>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</si>
  <si>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</si>
  <si>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</si>
  <si>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</si>
  <si>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</si>
  <si>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</si>
  <si>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</si>
  <si>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</si>
  <si>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</si>
  <si>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</si>
  <si>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</si>
  <si>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</si>
  <si>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</si>
  <si>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</si>
  <si>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</si>
  <si>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</si>
  <si>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</si>
  <si>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</si>
  <si>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</si>
  <si>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</si>
  <si>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</si>
  <si>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</si>
  <si>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</si>
  <si>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</si>
  <si>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</si>
  <si>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</si>
  <si>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</si>
  <si>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</si>
  <si>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</si>
  <si>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</si>
  <si>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</si>
  <si>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</si>
  <si>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</si>
  <si>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</si>
  <si>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</si>
  <si>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</si>
  <si>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</si>
  <si>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</si>
  <si>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</si>
  <si>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</si>
  <si>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</si>
  <si>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</si>
  <si>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</si>
  <si>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</si>
  <si>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</si>
  <si>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</si>
  <si>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</si>
  <si>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</si>
  <si>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</si>
  <si>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</si>
  <si>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</si>
  <si>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</si>
  <si>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</si>
  <si>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</si>
  <si>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</si>
  <si>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</si>
  <si>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</si>
  <si>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</si>
  <si>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</si>
  <si>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</si>
  <si>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</si>
  <si>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</si>
  <si>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</si>
  <si>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</si>
  <si>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</si>
  <si>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</si>
  <si>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</si>
  <si>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</si>
  <si>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</si>
  <si>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</si>
  <si>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</si>
  <si>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</si>
  <si>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</si>
  <si>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</si>
  <si>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</si>
  <si>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</si>
  <si>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</si>
  <si>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</si>
  <si>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</si>
  <si>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</si>
  <si>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</si>
  <si>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</si>
  <si>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</si>
  <si>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</si>
  <si>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</si>
  <si>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</si>
  <si>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</si>
  <si>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</si>
  <si>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</si>
  <si>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</si>
  <si>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</si>
  <si>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</si>
  <si>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</si>
  <si>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</si>
  <si>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</si>
  <si>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</si>
  <si>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</si>
  <si>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</si>
  <si>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</si>
  <si>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</si>
  <si>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</si>
  <si>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</si>
  <si>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</si>
  <si>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</si>
  <si>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</si>
  <si>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</si>
  <si>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</si>
  <si>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</si>
  <si>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</si>
  <si>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</si>
  <si>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</si>
  <si>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</si>
  <si>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</si>
  <si>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</si>
  <si>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</si>
  <si>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</si>
  <si>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</si>
  <si>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</si>
  <si>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</si>
  <si>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</si>
  <si>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</si>
  <si>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</si>
  <si>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</si>
  <si>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</si>
  <si>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</si>
  <si>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</si>
  <si>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</si>
  <si>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</si>
  <si>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</si>
  <si>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</si>
  <si>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</si>
  <si>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</si>
  <si>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</si>
  <si>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</si>
  <si>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</si>
  <si>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</si>
  <si>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</si>
  <si>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</si>
  <si>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</si>
  <si>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</si>
  <si>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</si>
  <si>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</si>
  <si>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</si>
  <si>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</si>
  <si>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</si>
  <si>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</si>
  <si>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</si>
  <si>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</si>
  <si>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</si>
  <si>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</si>
  <si>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</si>
  <si>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</si>
  <si>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</si>
  <si>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</si>
  <si>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</si>
  <si>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</si>
  <si>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</si>
  <si>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</si>
  <si>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</si>
  <si>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</si>
  <si>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</si>
  <si>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</si>
  <si>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</si>
  <si>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</si>
  <si>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</si>
  <si>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</si>
  <si>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</si>
  <si>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</si>
  <si>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</si>
  <si>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</si>
  <si>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</si>
  <si>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</si>
  <si>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</si>
  <si>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</si>
  <si>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</si>
  <si>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</si>
  <si>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</si>
  <si>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</si>
  <si>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</si>
  <si>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</si>
  <si>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</si>
  <si>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</si>
  <si>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</si>
  <si>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</si>
  <si>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</si>
  <si>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</si>
  <si>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</si>
  <si>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</si>
  <si>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</si>
  <si>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</si>
  <si>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</si>
  <si>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</si>
  <si>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</si>
  <si>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</si>
  <si>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</si>
  <si>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</si>
  <si>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</si>
  <si>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</si>
  <si>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</si>
  <si>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</si>
  <si>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</si>
  <si>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</si>
  <si>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</si>
  <si>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</si>
  <si>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</si>
  <si>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</si>
  <si>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</si>
  <si>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</si>
  <si>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</si>
  <si>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</si>
  <si>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</si>
  <si>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</si>
  <si>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</si>
  <si>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</si>
  <si>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</si>
  <si>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</si>
  <si>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</si>
  <si>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</si>
  <si>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</si>
  <si>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</si>
  <si>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</si>
  <si>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</si>
  <si>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</si>
  <si>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</si>
  <si>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</si>
  <si>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</si>
  <si>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</si>
  <si>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</si>
  <si>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</si>
  <si>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</si>
  <si>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</si>
  <si>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</si>
  <si>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</si>
  <si>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</si>
  <si>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</si>
  <si>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</si>
  <si>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</si>
  <si>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</si>
  <si>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</si>
  <si>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</si>
  <si>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</si>
  <si>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</si>
  <si>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</si>
  <si>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</si>
  <si>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</si>
  <si>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</si>
  <si>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</si>
  <si>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</si>
  <si>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</si>
  <si>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</si>
  <si>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</si>
  <si>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</si>
  <si>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</si>
  <si>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</si>
  <si>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</si>
  <si>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</si>
  <si>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</si>
  <si>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</si>
  <si>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</si>
  <si>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</si>
  <si>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</si>
  <si>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</si>
  <si>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</si>
  <si>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</si>
  <si>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</si>
  <si>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</si>
  <si>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</si>
  <si>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</si>
  <si>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</si>
  <si>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</si>
  <si>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</si>
  <si>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</si>
  <si>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</si>
  <si>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</si>
  <si>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</si>
  <si>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</si>
  <si>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</si>
  <si>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</si>
  <si>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</si>
  <si>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</si>
  <si>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</si>
  <si>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</si>
  <si>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</si>
  <si>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</si>
  <si>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</si>
  <si>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</si>
  <si>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</si>
  <si>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</si>
  <si>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</si>
  <si>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</si>
  <si>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</si>
  <si>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</si>
  <si>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</si>
  <si>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</si>
  <si>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</si>
  <si>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</si>
  <si>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</si>
  <si>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</si>
  <si>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</si>
  <si>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</si>
  <si>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</si>
  <si>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</si>
  <si>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</si>
  <si>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</si>
  <si>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</si>
  <si>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</si>
  <si>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</si>
  <si>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</si>
  <si>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</si>
  <si>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</si>
  <si>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</si>
  <si>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</si>
  <si>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</si>
  <si>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</si>
  <si>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</si>
  <si>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</si>
  <si>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</si>
  <si>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</si>
  <si>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</si>
  <si>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</si>
  <si>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</si>
  <si>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</si>
  <si>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</si>
  <si>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</si>
  <si>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</si>
  <si>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</si>
  <si>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</si>
  <si>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</si>
  <si>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</si>
  <si>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</si>
  <si>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</si>
  <si>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</si>
  <si>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</si>
  <si>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</si>
  <si>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</si>
  <si>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</si>
  <si>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</si>
  <si>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</si>
  <si>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</si>
  <si>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</si>
  <si>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</si>
  <si>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</si>
  <si>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</si>
  <si>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</si>
  <si>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</si>
  <si>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</si>
  <si>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</si>
  <si>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</si>
  <si>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</si>
  <si>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</si>
  <si>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</si>
  <si>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</si>
  <si>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</si>
  <si>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</si>
  <si>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</si>
  <si>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</si>
  <si>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</si>
  <si>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</si>
  <si>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</si>
  <si>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</si>
  <si>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</si>
  <si>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</si>
  <si>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</si>
  <si>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</si>
  <si>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</si>
  <si>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</si>
  <si>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</si>
  <si>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</si>
  <si>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</si>
  <si>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</si>
  <si>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</si>
  <si>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</si>
  <si>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</si>
  <si>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</si>
  <si>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</si>
  <si>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</si>
  <si>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</si>
  <si>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</si>
  <si>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</si>
  <si>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</si>
  <si>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</si>
  <si>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</si>
  <si>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</si>
  <si>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</si>
  <si>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</si>
  <si>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</si>
  <si>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</si>
  <si>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</si>
  <si>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</si>
  <si>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</si>
  <si>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</si>
  <si>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</si>
  <si>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</si>
  <si>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</si>
  <si>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</si>
  <si>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</si>
  <si>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</si>
  <si>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</si>
  <si>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</si>
  <si>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</si>
  <si>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</si>
  <si>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</si>
  <si>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</si>
  <si>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</si>
  <si>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</si>
  <si>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</si>
  <si>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</si>
  <si>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</si>
  <si>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</si>
  <si>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</si>
  <si>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</si>
  <si>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</si>
  <si>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</si>
  <si>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</si>
  <si>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</si>
  <si>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</si>
  <si>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</si>
  <si>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</si>
  <si>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</si>
  <si>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</si>
  <si>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</si>
  <si>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</si>
  <si>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</si>
  <si>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</si>
  <si>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</si>
  <si>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</si>
  <si>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</si>
  <si>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</si>
  <si>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</si>
  <si>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</si>
  <si>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</si>
  <si>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</si>
  <si>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</si>
  <si>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</si>
  <si>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</si>
  <si>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</si>
  <si>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</si>
  <si>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</si>
  <si>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</si>
  <si>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</si>
  <si>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</si>
  <si>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</si>
  <si>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</si>
  <si>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</si>
  <si>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</si>
  <si>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</si>
  <si>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</si>
  <si>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</si>
  <si>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</si>
  <si>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</si>
  <si>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</si>
  <si>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</si>
  <si>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</si>
  <si>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</si>
  <si>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</si>
  <si>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</si>
  <si>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</si>
  <si>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</si>
  <si>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</si>
  <si>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</si>
  <si>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</si>
  <si>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</si>
  <si>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</si>
  <si>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</si>
  <si>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</si>
  <si>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</si>
  <si>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</si>
  <si>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</si>
  <si>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</si>
  <si>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</si>
  <si>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</si>
  <si>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</si>
  <si>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</si>
  <si>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</si>
  <si>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</si>
  <si>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</si>
  <si>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</si>
  <si>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</si>
  <si>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</si>
  <si>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</si>
  <si>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</si>
  <si>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</si>
  <si>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</si>
  <si>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</si>
  <si>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</si>
  <si>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</si>
  <si>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</si>
  <si>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</si>
  <si>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</si>
  <si>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</si>
  <si>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</si>
  <si>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</si>
  <si>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</si>
  <si>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</si>
  <si>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</si>
  <si>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</si>
  <si>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</si>
  <si>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</si>
  <si>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</si>
  <si>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</si>
  <si>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</si>
  <si>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</si>
  <si>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</si>
  <si>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</si>
  <si>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</si>
  <si>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</si>
  <si>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</si>
  <si>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</si>
  <si>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</si>
  <si>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</si>
  <si>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</si>
  <si>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</si>
  <si>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</si>
  <si>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</si>
  <si>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</si>
  <si>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</si>
  <si>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</si>
  <si>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</si>
  <si>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</si>
  <si>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</si>
  <si>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</si>
  <si>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</si>
  <si>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</si>
  <si>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</si>
  <si>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</si>
  <si>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</si>
  <si>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</si>
  <si>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</si>
  <si>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</si>
  <si>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</si>
  <si>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</si>
  <si>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</si>
  <si>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</si>
  <si>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</si>
  <si>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</si>
  <si>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</si>
  <si>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</si>
  <si>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</si>
  <si>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</si>
  <si>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</si>
  <si>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</si>
  <si>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</si>
  <si>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</si>
  <si>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</si>
  <si>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</si>
  <si>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</si>
  <si>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</si>
  <si>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</si>
  <si>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</si>
  <si>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</si>
  <si>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</si>
  <si>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</si>
  <si>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</si>
  <si>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</si>
  <si>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</si>
  <si>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</si>
  <si>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</si>
  <si>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</si>
  <si>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</si>
  <si>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</si>
  <si>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</si>
  <si>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</si>
  <si>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</si>
  <si>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</si>
  <si>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</si>
  <si>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</si>
  <si>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</si>
  <si>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</si>
  <si>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</si>
  <si>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</si>
  <si>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</si>
  <si>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</si>
  <si>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</si>
  <si>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</si>
  <si>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</si>
  <si>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</si>
  <si>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</si>
  <si>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</si>
  <si>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</si>
  <si>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</si>
  <si>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</si>
  <si>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</si>
  <si>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</si>
  <si>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</si>
  <si>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</si>
  <si>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</si>
  <si>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</si>
  <si>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</si>
  <si>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</si>
  <si>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</si>
  <si>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</si>
  <si>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</si>
  <si>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</si>
  <si>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</si>
  <si>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</si>
  <si>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</si>
  <si>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</si>
  <si>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</si>
  <si>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</si>
  <si>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</si>
  <si>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</si>
  <si>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</si>
  <si>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</si>
  <si>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</si>
  <si>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</si>
  <si>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</si>
  <si>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</si>
  <si>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</si>
  <si>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</si>
  <si>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</si>
  <si>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</si>
  <si>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</si>
  <si>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</si>
  <si>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</si>
  <si>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</si>
  <si>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</si>
  <si>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</si>
  <si>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</si>
  <si>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</si>
  <si>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</si>
  <si>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</si>
  <si>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</si>
  <si>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</si>
  <si>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</si>
  <si>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</si>
  <si>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</si>
  <si>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</si>
  <si>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</si>
  <si>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</si>
  <si>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</si>
  <si>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</si>
  <si>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</si>
  <si>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</si>
  <si>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</si>
  <si>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</si>
  <si>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</si>
  <si>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</si>
  <si>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</si>
  <si>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</si>
  <si>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</si>
  <si>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</si>
  <si>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</si>
  <si>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</si>
  <si>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</si>
  <si>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</si>
  <si>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</si>
  <si>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</si>
  <si>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</si>
  <si>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</si>
  <si>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</si>
  <si>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</si>
  <si>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</si>
  <si>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</si>
  <si>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</si>
  <si>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</si>
  <si>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</si>
  <si>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</si>
  <si>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</si>
  <si>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</si>
  <si>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</si>
  <si>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</si>
  <si>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</si>
  <si>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</si>
  <si>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</si>
  <si>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</si>
  <si>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</si>
  <si>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</si>
  <si>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</si>
  <si>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</si>
  <si>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</si>
  <si>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</si>
  <si>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</si>
  <si>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</si>
  <si>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</si>
  <si>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</si>
  <si>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</si>
  <si>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</si>
  <si>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</si>
  <si>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</si>
  <si>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</si>
  <si>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</si>
  <si>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</si>
  <si>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</si>
  <si>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</si>
  <si>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</si>
  <si>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</si>
  <si>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</si>
  <si>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</si>
  <si>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</si>
  <si>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</si>
  <si>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</si>
  <si>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</si>
  <si>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</si>
  <si>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</si>
  <si>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</si>
  <si>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</si>
  <si>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</si>
  <si>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</si>
  <si>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</si>
  <si>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</si>
  <si>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</si>
  <si>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</si>
  <si>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</si>
  <si>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</si>
  <si>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</si>
  <si>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</si>
  <si>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</si>
  <si>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</si>
  <si>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</si>
  <si>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</si>
  <si>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</si>
  <si>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</si>
  <si>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</si>
  <si>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</si>
  <si>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</si>
  <si>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</si>
  <si>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</si>
  <si>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</si>
  <si>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</si>
  <si>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</si>
  <si>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</si>
  <si>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</si>
  <si>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</si>
  <si>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</si>
  <si>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</si>
  <si>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</si>
  <si>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</si>
  <si>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</si>
  <si>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</si>
  <si>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</si>
  <si>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</si>
  <si>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</si>
  <si>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</si>
  <si>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</si>
  <si>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</si>
  <si>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</si>
  <si>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</si>
  <si>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</si>
  <si>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</si>
  <si>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</si>
  <si>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</si>
  <si>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</si>
  <si>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</si>
  <si>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</si>
  <si>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</si>
  <si>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</si>
  <si>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</si>
  <si>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</si>
  <si>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</si>
  <si>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</si>
  <si>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</si>
  <si>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</si>
  <si>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</si>
  <si>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</si>
  <si>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</si>
  <si>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</si>
  <si>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</si>
  <si>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</si>
  <si>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</si>
  <si>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</si>
  <si>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</si>
  <si>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</si>
  <si>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</si>
  <si>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</si>
  <si>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</si>
  <si>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</si>
  <si>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</si>
  <si>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</si>
  <si>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</si>
  <si>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</si>
  <si>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</si>
  <si>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</si>
  <si>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</si>
  <si>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</si>
  <si>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</si>
  <si>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</si>
  <si>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</si>
  <si>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</si>
  <si>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</si>
  <si>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</si>
  <si>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</si>
  <si>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</si>
  <si>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</si>
  <si>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</si>
  <si>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</si>
  <si>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</si>
  <si>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</si>
  <si>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</si>
  <si>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</si>
  <si>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</si>
  <si>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</si>
  <si>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</si>
  <si>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</si>
  <si>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</si>
  <si>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</si>
  <si>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</si>
  <si>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</si>
  <si>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</si>
  <si>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</si>
  <si>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</si>
  <si>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</si>
  <si>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</si>
  <si>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</si>
  <si>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</si>
  <si>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</si>
  <si>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</si>
  <si>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</si>
  <si>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</si>
  <si>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</si>
  <si>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</si>
  <si>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</si>
  <si>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</si>
  <si>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</si>
  <si>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</si>
  <si>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</si>
  <si>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</si>
  <si>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</si>
  <si>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</si>
  <si>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</si>
  <si>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</si>
  <si>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</si>
  <si>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</si>
  <si>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</si>
  <si>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</si>
  <si>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</si>
  <si>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</si>
  <si>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</si>
  <si>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</si>
  <si>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</si>
  <si>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</si>
  <si>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</si>
  <si>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</si>
  <si>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</si>
  <si>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</si>
  <si>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</si>
  <si>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</si>
  <si>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</si>
  <si>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</si>
  <si>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</si>
  <si>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</si>
  <si>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</si>
  <si>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</si>
  <si>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</si>
  <si>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</si>
  <si>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</si>
  <si>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</si>
  <si>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</si>
  <si>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</si>
  <si>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</si>
  <si>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</si>
  <si>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</si>
  <si>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</si>
  <si>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</si>
  <si>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</si>
  <si>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</si>
  <si>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</si>
  <si>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</si>
  <si>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</si>
  <si>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</si>
  <si>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</si>
  <si>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</si>
  <si>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</si>
  <si>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</si>
  <si>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</si>
  <si>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</si>
  <si>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</si>
  <si>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</si>
  <si>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</si>
  <si>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</si>
  <si>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</si>
  <si>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</si>
  <si>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</si>
  <si>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</si>
  <si>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</si>
  <si>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</si>
  <si>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</si>
  <si>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</si>
  <si>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</si>
  <si>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</si>
  <si>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</si>
  <si>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</si>
  <si>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</si>
  <si>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</si>
  <si>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</si>
  <si>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</si>
  <si>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</si>
  <si>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</si>
  <si>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</si>
  <si>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</si>
  <si>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</si>
  <si>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</si>
  <si>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</si>
  <si>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</si>
  <si>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</si>
  <si>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</si>
  <si>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</si>
  <si>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</si>
  <si>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</si>
  <si>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</si>
  <si>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</si>
  <si>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</si>
  <si>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</si>
  <si>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</si>
  <si>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</si>
  <si>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</si>
  <si>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</si>
  <si>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</si>
  <si>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</si>
  <si>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</si>
  <si>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</si>
  <si>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</si>
  <si>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</si>
  <si>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</si>
  <si>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</si>
  <si>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</si>
  <si>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</si>
  <si>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</si>
  <si>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</si>
  <si>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</si>
  <si>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</si>
  <si>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</si>
  <si>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</si>
  <si>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</si>
  <si>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</si>
  <si>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</si>
  <si>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</si>
  <si>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</si>
  <si>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</si>
  <si>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</si>
  <si>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</si>
  <si>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</si>
  <si>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</si>
  <si>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</si>
  <si>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</si>
  <si>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</si>
  <si>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</si>
  <si>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</si>
  <si>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</si>
  <si>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</si>
  <si>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</si>
  <si>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</si>
  <si>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</si>
  <si>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</si>
  <si>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</si>
  <si>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</si>
  <si>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</si>
  <si>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</si>
  <si>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</si>
  <si>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</si>
  <si>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</si>
  <si>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</si>
  <si>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</si>
  <si>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</si>
  <si>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</si>
  <si>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</si>
  <si>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</si>
  <si>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</si>
  <si>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</si>
  <si>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</si>
  <si>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</si>
  <si>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</si>
  <si>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</si>
  <si>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</si>
  <si>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</si>
  <si>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</si>
  <si>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</si>
  <si>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</si>
  <si>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</si>
  <si>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</si>
  <si>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</si>
  <si>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</si>
  <si>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</si>
  <si>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</si>
  <si>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</si>
  <si>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</si>
  <si>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</si>
  <si>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</si>
  <si>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</si>
  <si>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</si>
  <si>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</si>
  <si>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</si>
  <si>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</si>
  <si>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</si>
  <si>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</si>
  <si>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</si>
  <si>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</si>
  <si>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</si>
  <si>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</si>
  <si>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</si>
  <si>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</si>
  <si>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</si>
  <si>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</si>
  <si>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</si>
  <si>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</si>
  <si>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</si>
  <si>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</si>
  <si>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</si>
  <si>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</si>
  <si>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</si>
  <si>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</si>
  <si>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</si>
  <si>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</si>
  <si>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</si>
  <si>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</si>
  <si>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</si>
  <si>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</si>
  <si>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</si>
  <si>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</si>
  <si>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</si>
  <si>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</si>
  <si>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</si>
  <si>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</si>
  <si>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</si>
  <si>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</si>
  <si>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</si>
  <si>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</si>
  <si>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</si>
  <si>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</si>
  <si>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</si>
  <si>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</si>
  <si>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</si>
  <si>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</si>
  <si>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</si>
  <si>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</si>
  <si>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</si>
  <si>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</si>
  <si>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</si>
  <si>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</si>
  <si>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</si>
  <si>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</si>
  <si>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</si>
  <si>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</si>
  <si>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</si>
  <si>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</si>
  <si>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</si>
  <si>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</si>
  <si>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</si>
  <si>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</si>
  <si>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</si>
  <si>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</si>
  <si>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</si>
  <si>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</si>
  <si>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</si>
  <si>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</si>
  <si>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</si>
  <si>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</si>
  <si>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</si>
  <si>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</si>
  <si>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</si>
  <si>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</si>
  <si>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</si>
  <si>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</si>
  <si>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</si>
  <si>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</si>
  <si>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</si>
  <si>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</si>
  <si>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</si>
  <si>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</si>
  <si>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</si>
  <si>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</si>
  <si>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</si>
  <si>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</si>
  <si>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</si>
  <si>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</si>
  <si>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</si>
  <si>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</si>
  <si>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</si>
  <si>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</si>
  <si>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</si>
  <si>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</si>
  <si>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</si>
  <si>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</si>
  <si>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</si>
  <si>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</si>
  <si>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</si>
  <si>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</si>
  <si>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</si>
  <si>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</si>
  <si>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</si>
  <si>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</si>
  <si>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</si>
  <si>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</si>
  <si>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</si>
  <si>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</si>
  <si>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</si>
  <si>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</si>
  <si>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</si>
  <si>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</si>
  <si>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</si>
  <si>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</si>
  <si>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</si>
  <si>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</si>
  <si>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</si>
  <si>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</si>
  <si>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</si>
  <si>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</si>
  <si>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</si>
  <si>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</si>
  <si>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</si>
  <si>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</si>
  <si>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</si>
  <si>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</si>
  <si>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</si>
  <si>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</si>
  <si>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</si>
  <si>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</si>
  <si>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</si>
  <si>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</si>
  <si>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</si>
  <si>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</si>
  <si>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</si>
  <si>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</si>
  <si>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</si>
  <si>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</si>
  <si>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</si>
  <si>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</si>
  <si>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</si>
  <si>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</si>
  <si>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</si>
  <si>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</si>
  <si>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</si>
  <si>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</si>
  <si>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</si>
  <si>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</si>
  <si>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</si>
  <si>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</si>
  <si>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</si>
  <si>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</si>
  <si>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</si>
  <si>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</si>
  <si>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</si>
  <si>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</si>
  <si>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</si>
  <si>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</si>
  <si>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</si>
  <si>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</si>
  <si>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</si>
  <si>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</si>
  <si>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</si>
  <si>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</si>
  <si>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</si>
  <si>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</si>
  <si>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</si>
  <si>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</si>
  <si>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</si>
  <si>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</si>
  <si>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</si>
  <si>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</si>
  <si>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</si>
  <si>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</si>
  <si>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</si>
  <si>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</si>
  <si>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</si>
  <si>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</si>
  <si>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</si>
  <si>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</si>
  <si>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</si>
  <si>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</si>
  <si>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</si>
  <si>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</si>
  <si>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</si>
  <si>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</si>
  <si>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</si>
  <si>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</si>
  <si>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</si>
  <si>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</si>
  <si>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</si>
  <si>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</si>
  <si>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</si>
  <si>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</si>
  <si>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</si>
  <si>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</si>
  <si>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</si>
  <si>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</si>
  <si>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</si>
  <si>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</si>
  <si>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</si>
  <si>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</si>
  <si>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</si>
  <si>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</si>
  <si>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</si>
  <si>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</si>
  <si>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</si>
  <si>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</si>
  <si>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</si>
  <si>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</si>
  <si>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</si>
  <si>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</si>
  <si>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</si>
  <si>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</si>
  <si>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</si>
  <si>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</si>
  <si>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</si>
  <si>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</si>
  <si>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</si>
  <si>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</si>
  <si>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</si>
  <si>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</si>
  <si>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</si>
  <si>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</si>
  <si>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</si>
  <si>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</si>
  <si>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</si>
  <si>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</si>
  <si>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</si>
  <si>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</si>
  <si>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</si>
  <si>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</si>
  <si>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</si>
  <si>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</si>
  <si>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</si>
  <si>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</si>
  <si>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</si>
  <si>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</si>
  <si>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</si>
  <si>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</si>
  <si>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</si>
  <si>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</si>
  <si>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</si>
  <si>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</si>
  <si>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</si>
  <si>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</si>
  <si>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</si>
  <si>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</si>
  <si>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</si>
  <si>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</si>
  <si>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</si>
  <si>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</si>
  <si>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</si>
  <si>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</si>
  <si>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</si>
  <si>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</si>
  <si>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</si>
  <si>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</si>
  <si>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</si>
  <si>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</si>
  <si>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</si>
  <si>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</si>
  <si>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</si>
  <si>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</si>
  <si>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</si>
  <si>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</si>
  <si>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</si>
  <si>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</si>
  <si>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</si>
  <si>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</si>
  <si>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</si>
  <si>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</si>
  <si>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</si>
  <si>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</si>
  <si>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</si>
  <si>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</si>
  <si>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</si>
  <si>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</si>
  <si>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</si>
  <si>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</si>
  <si>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</si>
  <si>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</si>
  <si>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</si>
  <si>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</si>
  <si>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</si>
  <si>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</si>
  <si>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</si>
  <si>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</si>
  <si>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</si>
  <si>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</si>
  <si>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</si>
  <si>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</si>
  <si>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</si>
  <si>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</si>
  <si>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</si>
  <si>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</si>
  <si>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</si>
  <si>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</si>
  <si>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</si>
  <si>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</si>
  <si>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</si>
  <si>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</si>
  <si>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</si>
  <si>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</si>
  <si>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</si>
  <si>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</si>
  <si>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</si>
  <si>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</si>
  <si>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</si>
  <si>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</si>
  <si>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</si>
  <si>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</si>
  <si>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</si>
  <si>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</si>
  <si>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</si>
  <si>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</si>
  <si>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</si>
  <si>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</si>
  <si>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</si>
  <si>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</si>
  <si>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</si>
  <si>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</si>
  <si>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</si>
  <si>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</si>
  <si>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</si>
  <si>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</si>
  <si>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</si>
  <si>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</si>
  <si>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</si>
  <si>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</si>
  <si>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</si>
  <si>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</si>
  <si>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</si>
  <si>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</si>
  <si>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</si>
  <si>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</si>
  <si>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</si>
  <si>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</si>
  <si>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</si>
  <si>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</si>
  <si>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</si>
  <si>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</si>
  <si>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</si>
  <si>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</si>
  <si>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</si>
  <si>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</si>
  <si>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</si>
  <si>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</si>
  <si>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</si>
  <si>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</si>
  <si>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</si>
  <si>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</si>
  <si>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</si>
  <si>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</si>
  <si>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</si>
  <si>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</si>
  <si>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</si>
  <si>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</si>
  <si>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</si>
  <si>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</si>
  <si>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</si>
  <si>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</si>
  <si>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</si>
  <si>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</si>
  <si>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</si>
  <si>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</si>
  <si>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</si>
  <si>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</si>
  <si>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</si>
  <si>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</si>
  <si>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</si>
  <si>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</si>
  <si>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</si>
  <si>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</si>
  <si>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</si>
  <si>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</si>
  <si>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</si>
  <si>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</si>
  <si>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</si>
  <si>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</si>
  <si>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</si>
  <si>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</si>
  <si>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</si>
  <si>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</si>
  <si>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</si>
  <si>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</si>
  <si>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</si>
  <si>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</si>
  <si>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</si>
  <si>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</si>
  <si>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</si>
  <si>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</si>
  <si>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</si>
  <si>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</si>
  <si>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</si>
  <si>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</si>
  <si>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</si>
  <si>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</si>
  <si>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</si>
  <si>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</si>
  <si>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</si>
  <si>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</si>
  <si>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</si>
  <si>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</si>
  <si>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</si>
  <si>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</si>
  <si>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</si>
  <si>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</si>
  <si>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</si>
  <si>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</si>
  <si>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</si>
  <si>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</si>
  <si>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</si>
  <si>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</si>
  <si>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</si>
  <si>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</si>
  <si>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</si>
  <si>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</si>
  <si>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</si>
  <si>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</si>
  <si>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</si>
  <si>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</si>
  <si>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</si>
  <si>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</si>
  <si>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</si>
  <si>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</si>
  <si>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</si>
  <si>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</si>
  <si>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</si>
  <si>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</si>
  <si>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</si>
  <si>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</si>
  <si>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</si>
  <si>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</si>
  <si>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</si>
  <si>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</si>
  <si>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</si>
  <si>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</si>
  <si>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</si>
  <si>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</si>
  <si>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</si>
  <si>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</si>
  <si>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</si>
  <si>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</si>
  <si>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</si>
  <si>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</si>
  <si>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</si>
  <si>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</si>
  <si>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</si>
  <si>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</si>
  <si>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</si>
  <si>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</si>
  <si>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</si>
  <si>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</si>
  <si>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</si>
  <si>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</si>
  <si>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</si>
  <si>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</si>
  <si>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</si>
  <si>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</si>
  <si>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</si>
  <si>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</si>
  <si>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</si>
  <si>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</si>
  <si>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</si>
  <si>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</si>
  <si>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</si>
  <si>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</si>
  <si>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</si>
  <si>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</si>
  <si>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</si>
  <si>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</si>
  <si>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</si>
  <si>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</si>
  <si>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</si>
  <si>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</si>
  <si>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</si>
  <si>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</si>
  <si>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</si>
  <si>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</si>
  <si>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</si>
  <si>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</si>
  <si>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</si>
  <si>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</si>
  <si>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</si>
  <si>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</si>
  <si>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</si>
  <si>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</si>
  <si>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</si>
  <si>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</si>
  <si>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</si>
  <si>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</si>
  <si>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</si>
  <si>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</si>
  <si>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</si>
  <si>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</si>
  <si>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</si>
  <si>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</si>
  <si>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</si>
  <si>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</si>
  <si>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</si>
  <si>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</si>
  <si>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</si>
  <si>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</si>
  <si>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</si>
  <si>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</si>
  <si>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</si>
  <si>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</si>
  <si>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</si>
  <si>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</si>
  <si>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</si>
  <si>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</si>
  <si>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</si>
  <si>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</si>
  <si>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</si>
  <si>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</si>
  <si>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</si>
  <si>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</si>
  <si>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</si>
  <si>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</si>
  <si>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</si>
  <si>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</si>
  <si>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</si>
  <si>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</si>
  <si>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</si>
  <si>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</si>
  <si>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</si>
  <si>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</si>
  <si>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</si>
  <si>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</si>
  <si>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</si>
  <si>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</si>
  <si>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</si>
  <si>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</si>
  <si>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</si>
  <si>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</si>
  <si>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</si>
  <si>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</si>
  <si>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</si>
  <si>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</si>
  <si>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</si>
  <si>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</si>
  <si>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</si>
  <si>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</si>
  <si>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</si>
  <si>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</si>
  <si>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</si>
  <si>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</si>
  <si>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</si>
  <si>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</si>
  <si>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</si>
  <si>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</si>
  <si>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</si>
  <si>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</si>
  <si>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</si>
  <si>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</si>
  <si>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</si>
  <si>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</si>
  <si>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</si>
  <si>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</si>
  <si>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</si>
  <si>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</si>
  <si>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</si>
  <si>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</si>
  <si>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</si>
  <si>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</si>
  <si>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</si>
  <si>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</si>
  <si>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</si>
  <si>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</si>
  <si>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</si>
  <si>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</si>
  <si>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</si>
  <si>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</si>
  <si>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</si>
  <si>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</si>
  <si>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</si>
  <si>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</si>
  <si>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</si>
  <si>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</si>
  <si>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</si>
  <si>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</si>
  <si>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</si>
  <si>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</si>
  <si>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</si>
  <si>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</si>
  <si>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</si>
  <si>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</si>
  <si>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</si>
  <si>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</si>
  <si>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</si>
  <si>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</si>
  <si>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</si>
  <si>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</si>
  <si>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</si>
  <si>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</si>
  <si>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</si>
  <si>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</si>
  <si>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</si>
  <si>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</si>
  <si>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</si>
  <si>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</si>
  <si>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</si>
  <si>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</si>
  <si>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</si>
  <si>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</si>
  <si>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</si>
  <si>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</si>
  <si>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</si>
  <si>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</si>
  <si>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</si>
  <si>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</si>
  <si>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</si>
  <si>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</si>
  <si>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</si>
  <si>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</si>
  <si>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</si>
  <si>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</si>
  <si>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</si>
  <si>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</si>
  <si>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</si>
  <si>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</si>
  <si>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</si>
  <si>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</si>
  <si>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</si>
  <si>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</si>
  <si>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</si>
  <si>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</si>
  <si>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</si>
  <si>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</si>
  <si>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</si>
  <si>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</si>
  <si>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</si>
  <si>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</si>
  <si>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</si>
  <si>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</si>
  <si>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</si>
  <si>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</si>
  <si>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</si>
  <si>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</si>
  <si>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</si>
  <si>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</si>
  <si>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</si>
  <si>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</si>
  <si>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</si>
  <si>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</si>
  <si>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</si>
  <si>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</si>
  <si>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</si>
  <si>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</si>
  <si>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</si>
  <si>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</si>
  <si>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</si>
  <si>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</si>
  <si>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</si>
  <si>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</si>
  <si>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</si>
  <si>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</si>
  <si>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</si>
  <si>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</si>
  <si>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</si>
  <si>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</si>
  <si>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</si>
  <si>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</si>
  <si>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</si>
  <si>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</si>
  <si>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</si>
  <si>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</si>
  <si>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</si>
  <si>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</si>
  <si>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</si>
  <si>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</si>
  <si>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</si>
  <si>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</si>
  <si>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</si>
  <si>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</si>
  <si>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</si>
  <si>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</si>
  <si>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</si>
  <si>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</si>
  <si>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</si>
  <si>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</si>
  <si>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</si>
  <si>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</si>
  <si>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</si>
  <si>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</si>
  <si>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</si>
  <si>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</si>
  <si>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</si>
  <si>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</si>
  <si>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</si>
  <si>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</si>
  <si>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</si>
  <si>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</si>
  <si>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</si>
  <si>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</si>
  <si>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</si>
  <si>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</si>
  <si>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</si>
  <si>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</si>
  <si>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</si>
  <si>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</si>
  <si>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</si>
  <si>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</si>
  <si>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</si>
  <si>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</si>
  <si>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</si>
  <si>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</si>
  <si>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</si>
  <si>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</si>
  <si>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</si>
  <si>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</si>
  <si>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</si>
  <si>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</si>
  <si>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</si>
  <si>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</si>
  <si>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</si>
  <si>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</si>
  <si>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</si>
  <si>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</si>
  <si>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</si>
  <si>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</si>
  <si>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</si>
  <si>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</si>
  <si>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</si>
  <si>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</si>
  <si>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</si>
  <si>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</si>
  <si>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</si>
  <si>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</si>
  <si>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</si>
  <si>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</si>
  <si>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</si>
  <si>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</si>
  <si>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</si>
  <si>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</si>
  <si>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</si>
  <si>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</si>
  <si>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</si>
  <si>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</si>
  <si>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</si>
  <si>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</si>
  <si>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</si>
  <si>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</si>
  <si>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</si>
  <si>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</si>
  <si>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</si>
  <si>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</si>
  <si>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</si>
  <si>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</si>
  <si>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</si>
  <si>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</si>
  <si>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</si>
  <si>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</si>
  <si>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</si>
  <si>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</si>
  <si>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</si>
  <si>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</si>
  <si>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</si>
  <si>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</si>
  <si>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</si>
  <si>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</si>
  <si>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</si>
  <si>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</si>
  <si>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</si>
  <si>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</si>
  <si>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</si>
  <si>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</si>
  <si>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</si>
  <si>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</si>
  <si>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</si>
  <si>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</si>
  <si>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</si>
  <si>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</si>
  <si>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</si>
  <si>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</si>
  <si>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</si>
  <si>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</si>
  <si>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</si>
  <si>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</si>
  <si>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</si>
  <si>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</si>
  <si>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</si>
  <si>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</si>
  <si>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</si>
  <si>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</si>
  <si>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</si>
  <si>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</si>
  <si>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</si>
  <si>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</si>
  <si>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</si>
  <si>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</si>
  <si>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</si>
  <si>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</si>
  <si>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</si>
  <si>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</si>
  <si>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</si>
  <si>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</si>
  <si>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</si>
  <si>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</si>
  <si>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</si>
  <si>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</si>
  <si>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</si>
  <si>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</si>
  <si>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</si>
  <si>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</si>
  <si>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</si>
  <si>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</si>
  <si>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</si>
  <si>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</si>
  <si>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</si>
  <si>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</si>
  <si>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</si>
  <si>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</si>
  <si>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</si>
  <si>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</si>
  <si>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</si>
  <si>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</si>
  <si>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</si>
  <si>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</si>
  <si>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</si>
  <si>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</si>
  <si>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</si>
  <si>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</si>
  <si>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</si>
  <si>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</si>
  <si>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</si>
  <si>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</si>
  <si>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</si>
  <si>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</si>
  <si>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</si>
  <si>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</si>
  <si>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</si>
  <si>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</si>
  <si>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</si>
  <si>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</si>
  <si>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</si>
  <si>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</si>
  <si>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</si>
  <si>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</si>
  <si>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</si>
  <si>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</si>
  <si>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</si>
  <si>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</si>
  <si>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</si>
  <si>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</si>
  <si>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</si>
  <si>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</si>
  <si>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</si>
  <si>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</si>
  <si>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</si>
  <si>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</si>
  <si>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</si>
  <si>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</si>
  <si>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</si>
  <si>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</si>
  <si>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</si>
  <si>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</si>
  <si>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</si>
  <si>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</si>
  <si>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</si>
  <si>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</si>
  <si>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</si>
  <si>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</si>
  <si>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</si>
  <si>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</si>
  <si>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</si>
  <si>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</si>
  <si>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</si>
  <si>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</si>
  <si>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</si>
  <si>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</si>
  <si>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</si>
  <si>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</si>
  <si>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</si>
  <si>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</si>
  <si>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</si>
  <si>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</si>
  <si>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</si>
  <si>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</si>
  <si>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</si>
  <si>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</si>
  <si>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</si>
  <si>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</si>
  <si>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</si>
  <si>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</si>
  <si>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</si>
  <si>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</si>
  <si>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</si>
  <si>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</si>
  <si>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</si>
  <si>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</si>
  <si>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</si>
  <si>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</si>
  <si>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</si>
  <si>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</si>
  <si>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</si>
  <si>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</si>
  <si>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</si>
  <si>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</si>
  <si>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</si>
  <si>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</si>
  <si>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</si>
  <si>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</si>
  <si>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</si>
  <si>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</si>
  <si>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</si>
  <si>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</si>
  <si>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</si>
  <si>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</si>
  <si>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</si>
  <si>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</si>
  <si>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</si>
  <si>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</si>
  <si>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</si>
  <si>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</si>
  <si>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</si>
  <si>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</si>
  <si>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</si>
  <si>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</si>
  <si>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</si>
  <si>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</si>
  <si>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</si>
  <si>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</si>
  <si>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</si>
  <si>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</si>
  <si>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</si>
  <si>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</si>
  <si>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</si>
  <si>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</si>
  <si>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</si>
  <si>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</si>
  <si>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</si>
  <si>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</si>
  <si>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</si>
  <si>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</si>
  <si>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</si>
  <si>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</si>
  <si>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</si>
  <si>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</si>
  <si>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</si>
  <si>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</si>
  <si>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</si>
  <si>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</si>
  <si>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</si>
  <si>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</si>
  <si>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</si>
  <si>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</si>
  <si>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</si>
  <si>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</si>
  <si>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</si>
  <si>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</si>
  <si>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</si>
  <si>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</si>
  <si>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</si>
  <si>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</si>
  <si>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</si>
  <si>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</si>
  <si>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</si>
  <si>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</si>
  <si>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</si>
  <si>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</si>
  <si>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</si>
  <si>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</si>
  <si>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</si>
  <si>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</si>
  <si>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</si>
  <si>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</si>
  <si>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</si>
  <si>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</si>
  <si>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</si>
  <si>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</si>
  <si>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</si>
  <si>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</si>
  <si>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</si>
  <si>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</si>
  <si>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</si>
  <si>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</si>
  <si>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</si>
  <si>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</si>
  <si>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</si>
  <si>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</si>
  <si>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</si>
  <si>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</si>
  <si>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</si>
  <si>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</si>
  <si>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</si>
  <si>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</si>
  <si>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</si>
  <si>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</si>
  <si>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</si>
  <si>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</si>
  <si>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</si>
  <si>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</si>
  <si>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</si>
  <si>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</si>
  <si>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</si>
  <si>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</si>
  <si>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</si>
  <si>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</si>
  <si>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</si>
  <si>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</si>
  <si>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</si>
  <si>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</si>
  <si>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</si>
  <si>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</si>
  <si>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</si>
  <si>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</si>
  <si>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</si>
  <si>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</si>
  <si>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</si>
  <si>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</si>
  <si>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</si>
  <si>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</si>
  <si>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</si>
  <si>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</si>
  <si>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</si>
  <si>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</si>
  <si>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</si>
  <si>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</si>
  <si>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</si>
  <si>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</si>
  <si>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</si>
  <si>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</si>
  <si>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</si>
  <si>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</si>
  <si>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</si>
  <si>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</si>
  <si>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</si>
  <si>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</si>
  <si>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</si>
  <si>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</si>
  <si>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</si>
  <si>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</si>
  <si>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</si>
  <si>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</si>
  <si>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</si>
  <si>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</si>
  <si>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</si>
  <si>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</si>
  <si>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</si>
  <si>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</si>
  <si>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</si>
  <si>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</si>
  <si>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</si>
  <si>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</si>
  <si>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</si>
  <si>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</si>
  <si>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</si>
  <si>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</si>
  <si>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</si>
  <si>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</si>
  <si>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</si>
  <si>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</si>
  <si>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</si>
  <si>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</si>
  <si>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</si>
  <si>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</si>
  <si>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</si>
  <si>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</si>
  <si>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</si>
  <si>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</si>
  <si>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</si>
  <si>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</si>
  <si>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</si>
  <si>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</si>
  <si>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</si>
  <si>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</si>
  <si>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</si>
  <si>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</si>
  <si>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</si>
  <si>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</si>
  <si>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</si>
  <si>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</si>
  <si>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</si>
  <si>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</si>
  <si>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</si>
  <si>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</si>
  <si>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</si>
  <si>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</si>
  <si>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</si>
  <si>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</si>
  <si>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</si>
  <si>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</si>
  <si>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</si>
  <si>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</si>
  <si>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</si>
  <si>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</si>
  <si>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</si>
  <si>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</si>
  <si>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</si>
  <si>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</si>
  <si>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</si>
  <si>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</si>
  <si>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</si>
  <si>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</si>
  <si>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</si>
  <si>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</si>
  <si>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</si>
  <si>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</si>
  <si>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</si>
  <si>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</si>
  <si>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</si>
  <si>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</si>
  <si>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</si>
  <si>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</si>
  <si>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</si>
  <si>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</si>
  <si>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</si>
  <si>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</si>
  <si>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</si>
  <si>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</si>
  <si>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</si>
  <si>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</si>
  <si>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</si>
  <si>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</si>
  <si>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</si>
  <si>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</si>
  <si>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</si>
  <si>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</si>
  <si>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</si>
  <si>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</si>
  <si>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</si>
  <si>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</si>
  <si>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</si>
  <si>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</si>
  <si>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</si>
  <si>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</si>
  <si>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</si>
  <si>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</si>
  <si>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</si>
  <si>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</si>
  <si>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</si>
  <si>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</si>
  <si>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</si>
  <si>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</si>
  <si>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</si>
  <si>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</si>
  <si>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</si>
  <si>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</si>
  <si>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</si>
  <si>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</si>
  <si>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</si>
  <si>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</si>
  <si>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</si>
  <si>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</si>
  <si>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</si>
  <si>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</si>
  <si>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</si>
  <si>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</si>
  <si>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</si>
  <si>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</si>
  <si>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</si>
  <si>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</si>
  <si>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</si>
  <si>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</si>
  <si>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</si>
  <si>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</si>
  <si>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</si>
  <si>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</si>
  <si>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</si>
  <si>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</si>
  <si>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</si>
  <si>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</si>
  <si>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</si>
  <si>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</si>
  <si>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</si>
  <si>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</si>
  <si>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</si>
  <si>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</si>
  <si>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</si>
  <si>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</si>
  <si>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</si>
  <si>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</si>
  <si>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</si>
  <si>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</si>
  <si>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</si>
  <si>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</si>
  <si>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</si>
  <si>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</si>
  <si>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</si>
  <si>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</si>
  <si>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</si>
  <si>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</si>
  <si>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</si>
  <si>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</si>
  <si>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</si>
  <si>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</si>
  <si>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</si>
  <si>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</si>
  <si>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</si>
  <si>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</si>
  <si>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</si>
  <si>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</si>
  <si>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</si>
  <si>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</si>
  <si>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</si>
  <si>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</si>
  <si>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</si>
  <si>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</si>
  <si>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</si>
  <si>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</si>
  <si>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</si>
  <si>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</si>
  <si>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</si>
  <si>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</si>
  <si>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</si>
  <si>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</si>
  <si>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</si>
  <si>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</si>
  <si>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</si>
  <si>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</si>
  <si>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</si>
  <si>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</si>
  <si>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</si>
  <si>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</si>
  <si>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</si>
  <si>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</si>
  <si>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</si>
  <si>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</si>
  <si>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</si>
  <si>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</si>
  <si>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</si>
  <si>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</si>
  <si>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</si>
  <si>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</si>
  <si>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</si>
  <si>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</si>
  <si>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</si>
  <si>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</si>
  <si>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</si>
  <si>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</si>
  <si>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</si>
  <si>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</si>
  <si>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</si>
  <si>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</si>
  <si>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</si>
  <si>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</si>
  <si>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</si>
  <si>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</si>
  <si>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</si>
  <si>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</si>
  <si>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</si>
  <si>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</si>
  <si>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</si>
  <si>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</si>
  <si>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</si>
  <si>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</si>
  <si>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</si>
  <si>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</si>
  <si>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</si>
  <si>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</si>
  <si>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</si>
  <si>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</si>
  <si>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</si>
  <si>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</si>
  <si>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</si>
  <si>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</si>
  <si>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</si>
  <si>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</si>
  <si>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</si>
  <si>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</si>
  <si>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</si>
  <si>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</si>
  <si>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</si>
  <si>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</si>
  <si>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</si>
  <si>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</si>
  <si>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</si>
  <si>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</si>
  <si>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</si>
  <si>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</si>
  <si>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</si>
  <si>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</si>
  <si>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</si>
  <si>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</si>
  <si>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</si>
  <si>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</si>
  <si>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</si>
  <si>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</si>
  <si>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</si>
  <si>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</si>
  <si>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</si>
  <si>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</si>
  <si>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</si>
  <si>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</si>
  <si>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</si>
  <si>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</si>
  <si>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</si>
  <si>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</si>
  <si>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</si>
  <si>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</si>
  <si>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</si>
  <si>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</si>
  <si>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</si>
  <si>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</si>
  <si>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</si>
  <si>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</si>
  <si>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</si>
  <si>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</si>
  <si>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</si>
  <si>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</si>
  <si>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</si>
  <si>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</si>
  <si>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</si>
  <si>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</si>
  <si>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</si>
  <si>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</si>
  <si>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</si>
  <si>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</si>
  <si>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</si>
  <si>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</si>
  <si>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</si>
  <si>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</si>
  <si>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</si>
  <si>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</si>
  <si>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</si>
  <si>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</si>
  <si>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</si>
  <si>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</si>
  <si>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</si>
  <si>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</si>
  <si>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</si>
  <si>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</si>
  <si>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</si>
  <si>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</si>
  <si>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</si>
  <si>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</si>
  <si>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</si>
  <si>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</si>
  <si>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</si>
  <si>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</si>
  <si>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</si>
  <si>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</si>
  <si>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</si>
  <si>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</si>
  <si>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</si>
  <si>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</si>
  <si>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</si>
  <si>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</si>
  <si>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</si>
  <si>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</si>
  <si>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</si>
  <si>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</si>
  <si>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</si>
  <si>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</si>
  <si>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</si>
  <si>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</si>
  <si>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</si>
  <si>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</si>
  <si>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</si>
  <si>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</si>
  <si>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</si>
  <si>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</si>
  <si>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</si>
  <si>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</si>
  <si>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</si>
  <si>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</si>
  <si>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</si>
  <si>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</si>
  <si>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</si>
  <si>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</si>
  <si>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</si>
  <si>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</si>
  <si>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</si>
  <si>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</si>
  <si>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</si>
  <si>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</si>
  <si>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</si>
  <si>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</si>
  <si>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</si>
  <si>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</si>
  <si>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</si>
  <si>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</si>
  <si>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</si>
  <si>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</si>
  <si>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</si>
  <si>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</si>
  <si>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</si>
  <si>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</si>
  <si>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</si>
  <si>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</si>
  <si>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</si>
  <si>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</si>
  <si>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</si>
  <si>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</si>
  <si>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</si>
  <si>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</si>
  <si>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</si>
  <si>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</si>
  <si>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</si>
  <si>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</si>
  <si>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</si>
  <si>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</si>
  <si>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</si>
  <si>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</si>
  <si>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</si>
  <si>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</si>
  <si>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</si>
  <si>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</si>
  <si>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</si>
  <si>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</si>
  <si>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</si>
  <si>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</si>
  <si>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</si>
  <si>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</si>
  <si>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</si>
  <si>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</si>
  <si>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</si>
  <si>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</si>
  <si>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</si>
  <si>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</si>
  <si>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</si>
  <si>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</si>
  <si>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</si>
  <si>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</si>
  <si>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</si>
  <si>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</si>
  <si>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</si>
  <si>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</si>
  <si>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</si>
  <si>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</si>
  <si>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</si>
  <si>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</si>
  <si>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</si>
  <si>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</si>
  <si>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</si>
  <si>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</si>
  <si>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</si>
  <si>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</si>
  <si>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</si>
  <si>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</si>
  <si>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</si>
  <si>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</si>
  <si>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</si>
  <si>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</si>
  <si>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</si>
  <si>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</si>
  <si>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</si>
  <si>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</si>
  <si>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</si>
  <si>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</si>
  <si>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</si>
  <si>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</si>
  <si>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</si>
  <si>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</si>
  <si>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</si>
  <si>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</si>
  <si>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</si>
  <si>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</si>
  <si>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</si>
  <si>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</si>
  <si>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</si>
  <si>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</si>
  <si>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</si>
  <si>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</si>
  <si>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</si>
  <si>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</si>
  <si>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</si>
  <si>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</si>
  <si>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</si>
  <si>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</si>
  <si>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</si>
  <si>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</si>
  <si>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</si>
  <si>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</si>
  <si>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</si>
  <si>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</si>
  <si>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</si>
  <si>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</si>
  <si>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</si>
  <si>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</si>
  <si>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</si>
  <si>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</si>
  <si>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</si>
  <si>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</si>
  <si>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</si>
  <si>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</si>
  <si>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</si>
  <si>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</si>
  <si>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</si>
  <si>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</si>
  <si>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</si>
  <si>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</si>
  <si>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</si>
  <si>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</si>
  <si>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</si>
  <si>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</si>
  <si>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</si>
  <si>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</si>
  <si>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</si>
  <si>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</si>
  <si>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</si>
  <si>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</si>
  <si>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</si>
  <si>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</si>
  <si>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</si>
  <si>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</si>
  <si>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</si>
  <si>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</si>
  <si>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</si>
  <si>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</si>
  <si>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</si>
  <si>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</si>
  <si>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</si>
  <si>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</si>
  <si>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</si>
  <si>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</si>
  <si>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</si>
  <si>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</si>
  <si>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</si>
  <si>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</si>
  <si>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</si>
  <si>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</si>
  <si>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</si>
  <si>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</si>
  <si>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</si>
  <si>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</si>
  <si>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</si>
  <si>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</si>
  <si>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</si>
  <si>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</si>
  <si>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</si>
  <si>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</si>
  <si>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</si>
  <si>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</si>
  <si>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</si>
  <si>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</si>
  <si>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</si>
  <si>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</si>
  <si>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</si>
  <si>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</si>
  <si>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</si>
  <si>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</si>
  <si>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</si>
  <si>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</si>
  <si>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</si>
  <si>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</si>
  <si>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</si>
  <si>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</si>
  <si>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</si>
  <si>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</si>
  <si>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</si>
  <si>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</si>
  <si>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</si>
  <si>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</si>
  <si>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</si>
  <si>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</si>
  <si>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</si>
  <si>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</si>
  <si>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</si>
  <si>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</si>
  <si>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</si>
  <si>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</si>
  <si>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</si>
  <si>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</si>
  <si>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</si>
  <si>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</si>
  <si>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</si>
  <si>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</si>
  <si>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</si>
  <si>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</si>
  <si>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</si>
  <si>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</si>
  <si>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</si>
  <si>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</si>
  <si>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</si>
  <si>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</si>
  <si>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</si>
  <si>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</si>
  <si>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</si>
  <si>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</si>
  <si>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</si>
  <si>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</si>
  <si>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</si>
  <si>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</si>
  <si>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</si>
  <si>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</si>
  <si>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</si>
  <si>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</si>
  <si>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</si>
  <si>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</si>
  <si>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</si>
  <si>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</si>
  <si>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</si>
  <si>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</si>
  <si>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</si>
  <si>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</si>
  <si>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</si>
  <si>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</si>
  <si>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</si>
  <si>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</si>
  <si>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</si>
  <si>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</si>
  <si>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</si>
  <si>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</si>
  <si>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</si>
  <si>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</si>
  <si>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</si>
  <si>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</si>
  <si>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</si>
  <si>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</si>
  <si>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</si>
  <si>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</si>
  <si>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</si>
  <si>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</si>
  <si>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</si>
  <si>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</si>
  <si>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</si>
  <si>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</si>
  <si>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</si>
  <si>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</si>
  <si>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</si>
  <si>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</si>
  <si>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</si>
  <si>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</si>
  <si>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</si>
  <si>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</si>
  <si>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</si>
  <si>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</si>
  <si>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</si>
  <si>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</si>
  <si>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</si>
  <si>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</si>
  <si>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</si>
  <si>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</si>
  <si>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</si>
  <si>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</si>
  <si>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</si>
  <si>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</si>
  <si>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</si>
  <si>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</si>
  <si>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</si>
  <si>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</si>
  <si>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</si>
  <si>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</si>
  <si>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</si>
  <si>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</si>
  <si>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</si>
  <si>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</si>
  <si>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</si>
  <si>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</si>
  <si>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</si>
  <si>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</si>
  <si>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</si>
  <si>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</si>
  <si>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</si>
  <si>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</si>
  <si>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</si>
  <si>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</si>
  <si>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</si>
  <si>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</si>
  <si>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</si>
  <si>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</si>
  <si>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</si>
  <si>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</si>
  <si>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</si>
  <si>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</si>
  <si>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</si>
  <si>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</si>
  <si>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</si>
  <si>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</si>
  <si>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</si>
  <si>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</si>
  <si>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</si>
  <si>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</si>
  <si>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</si>
  <si>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</si>
  <si>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</si>
  <si>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</si>
  <si>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</si>
  <si>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</si>
  <si>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</si>
  <si>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</si>
  <si>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</si>
  <si>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</si>
  <si>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</si>
  <si>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</si>
  <si>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</si>
  <si>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</si>
  <si>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</si>
  <si>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</si>
  <si>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</si>
  <si>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</si>
  <si>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</si>
  <si>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</si>
  <si>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</si>
  <si>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</si>
  <si>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</si>
  <si>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</si>
  <si>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</si>
  <si>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</si>
  <si>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</si>
  <si>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</si>
  <si>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</si>
  <si>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</si>
  <si>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</si>
  <si>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</si>
  <si>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</si>
  <si>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</si>
  <si>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</si>
  <si>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</si>
  <si>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</si>
  <si>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</si>
  <si>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</si>
  <si>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</si>
  <si>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</si>
  <si>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</si>
  <si>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</si>
  <si>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</si>
  <si>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</si>
  <si>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</si>
  <si>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</si>
  <si>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</si>
  <si>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</si>
  <si>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</si>
  <si>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</si>
  <si>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</si>
  <si>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</si>
  <si>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</si>
  <si>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</si>
  <si>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</si>
  <si>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</si>
  <si>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</si>
  <si>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</si>
  <si>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</si>
  <si>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</si>
  <si>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</si>
  <si>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</si>
  <si>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</si>
  <si>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</si>
  <si>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</si>
  <si>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</si>
  <si>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</si>
  <si>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</si>
  <si>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</si>
  <si>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</si>
  <si>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</si>
  <si>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</si>
  <si>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</si>
  <si>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</si>
  <si>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</si>
  <si>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</si>
  <si>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</si>
  <si>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</si>
  <si>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</si>
  <si>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</si>
  <si>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</si>
  <si>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</si>
  <si>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</si>
  <si>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</si>
  <si>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</si>
  <si>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</si>
  <si>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</si>
  <si>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</si>
  <si>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</si>
  <si>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</si>
  <si>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</si>
  <si>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</si>
  <si>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</si>
  <si>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</si>
  <si>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</si>
  <si>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</si>
  <si>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</si>
  <si>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</si>
  <si>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</si>
  <si>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</si>
  <si>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</si>
  <si>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</si>
  <si>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</si>
  <si>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</si>
  <si>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</si>
  <si>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</si>
  <si>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</si>
  <si>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</si>
  <si>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</si>
  <si>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</si>
  <si>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</si>
  <si>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</si>
  <si>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</si>
  <si>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</si>
  <si>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</si>
  <si>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</si>
  <si>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</si>
  <si>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</si>
  <si>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</si>
  <si>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</si>
  <si>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</si>
  <si>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</si>
  <si>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</si>
  <si>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</si>
  <si>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</si>
  <si>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</si>
  <si>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</si>
  <si>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</si>
  <si>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</si>
  <si>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</si>
  <si>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</si>
  <si>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</si>
  <si>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</si>
  <si>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</si>
  <si>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</si>
  <si>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</si>
  <si>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</si>
  <si>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</si>
  <si>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</si>
  <si>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</si>
  <si>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</si>
  <si>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</si>
  <si>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</si>
  <si>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</si>
  <si>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</si>
  <si>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</si>
  <si>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</si>
  <si>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</si>
  <si>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</si>
  <si>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</si>
  <si>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</si>
  <si>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</si>
  <si>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</si>
  <si>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</si>
  <si>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</si>
  <si>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</si>
  <si>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</si>
  <si>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</si>
  <si>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</si>
  <si>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</si>
  <si>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</si>
  <si>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</si>
  <si>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</si>
  <si>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</si>
  <si>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</si>
  <si>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</si>
  <si>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</si>
  <si>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</si>
  <si>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</si>
  <si>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</si>
  <si>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</si>
  <si>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</si>
  <si>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</si>
  <si>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</si>
  <si>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</si>
  <si>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</si>
  <si>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</si>
  <si>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</si>
  <si>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</si>
  <si>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</si>
  <si>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</si>
  <si>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</si>
  <si>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</si>
  <si>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</si>
  <si>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</si>
  <si>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</si>
  <si>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</si>
  <si>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</si>
  <si>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</si>
  <si>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</si>
  <si>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</si>
  <si>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</si>
  <si>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</si>
  <si>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</si>
  <si>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</si>
  <si>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</si>
  <si>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</si>
  <si>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</si>
  <si>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</si>
  <si>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</si>
  <si>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</si>
  <si>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</si>
  <si>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</si>
  <si>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</si>
  <si>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</si>
  <si>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</si>
  <si>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</si>
  <si>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</si>
  <si>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</si>
  <si>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</si>
  <si>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</si>
  <si>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</si>
  <si>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</si>
  <si>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</si>
  <si>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</si>
  <si>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</si>
  <si>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</si>
  <si>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</si>
  <si>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</si>
  <si>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</si>
  <si>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</si>
  <si>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</si>
  <si>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</si>
  <si>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</si>
  <si>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</si>
  <si>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</si>
  <si>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</si>
  <si>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</si>
  <si>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</si>
  <si>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</si>
  <si>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</si>
  <si>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</si>
  <si>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</si>
  <si>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</si>
  <si>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</si>
  <si>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</si>
  <si>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</si>
  <si>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</si>
  <si>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</si>
  <si>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</si>
  <si>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</si>
  <si>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</si>
  <si>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</si>
  <si>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</si>
  <si>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</si>
  <si>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</si>
  <si>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</si>
  <si>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</si>
  <si>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</si>
  <si>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</si>
  <si>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</si>
  <si>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</si>
  <si>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</si>
  <si>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</si>
  <si>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</si>
  <si>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</si>
  <si>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</si>
  <si>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</si>
  <si>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</si>
  <si>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</si>
  <si>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</si>
  <si>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</si>
  <si>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</si>
  <si>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</si>
  <si>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</si>
  <si>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</si>
  <si>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</si>
  <si>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</si>
  <si>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</si>
  <si>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</si>
  <si>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</si>
  <si>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</si>
  <si>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</si>
  <si>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</si>
  <si>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</si>
  <si>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</si>
  <si>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</si>
  <si>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</si>
  <si>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</si>
  <si>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</si>
  <si>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</si>
  <si>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</si>
  <si>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</si>
  <si>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</si>
  <si>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</si>
  <si>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</si>
  <si>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</si>
  <si>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</si>
  <si>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</si>
  <si>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</si>
  <si>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</si>
  <si>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</si>
  <si>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</si>
  <si>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</si>
  <si>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</si>
  <si>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</si>
  <si>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</si>
  <si>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</si>
  <si>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</si>
  <si>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</si>
  <si>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</si>
  <si>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</si>
  <si>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</si>
  <si>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</si>
  <si>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</si>
  <si>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</si>
  <si>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</si>
  <si>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</si>
  <si>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</si>
  <si>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</si>
  <si>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</si>
  <si>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</si>
  <si>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</si>
  <si>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</si>
  <si>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</si>
  <si>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</si>
  <si>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</si>
  <si>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</si>
  <si>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</si>
  <si>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</si>
  <si>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</si>
  <si>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</si>
  <si>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</si>
  <si>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</si>
  <si>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</si>
  <si>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</si>
  <si>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</si>
  <si>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</si>
  <si>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</si>
  <si>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</si>
  <si>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</si>
  <si>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</si>
  <si>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</si>
  <si>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</si>
  <si>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</si>
  <si>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</si>
  <si>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</si>
  <si>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</si>
  <si>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</si>
  <si>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</si>
  <si>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</si>
  <si>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</si>
  <si>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</si>
  <si>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</si>
  <si>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</si>
  <si>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</si>
  <si>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</si>
  <si>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</si>
  <si>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</si>
  <si>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</si>
  <si>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</si>
  <si>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</si>
  <si>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</si>
  <si>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</si>
  <si>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</si>
  <si>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</si>
  <si>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</si>
  <si>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</si>
  <si>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</si>
  <si>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</si>
  <si>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</si>
  <si>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</si>
  <si>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</si>
  <si>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</si>
  <si>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</si>
  <si>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</si>
  <si>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</si>
  <si>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</si>
  <si>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</si>
  <si>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</si>
  <si>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</si>
  <si>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</si>
  <si>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</si>
  <si>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</si>
  <si>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</si>
  <si>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</si>
  <si>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</si>
  <si>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</si>
  <si>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</si>
  <si>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</si>
  <si>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</si>
  <si>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</si>
  <si>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</si>
  <si>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</si>
  <si>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</si>
  <si>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</si>
  <si>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</si>
  <si>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</si>
  <si>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</si>
  <si>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</si>
  <si>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</si>
  <si>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</si>
  <si>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</si>
  <si>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</si>
  <si>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</si>
  <si>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</si>
  <si>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</si>
  <si>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</si>
  <si>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</si>
  <si>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</si>
  <si>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</si>
  <si>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</si>
  <si>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</si>
  <si>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</si>
  <si>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</si>
  <si>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</si>
  <si>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</si>
  <si>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</si>
  <si>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</si>
  <si>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</si>
  <si>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</si>
  <si>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</si>
  <si>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</si>
  <si>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</si>
  <si>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</si>
  <si>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</si>
  <si>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</si>
  <si>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</si>
  <si>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</si>
  <si>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</si>
  <si>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</si>
  <si>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</si>
  <si>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</si>
  <si>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</si>
  <si>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</si>
  <si>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</si>
  <si>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</si>
  <si>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</si>
  <si>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</si>
  <si>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</si>
  <si>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</si>
  <si>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</si>
  <si>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</si>
  <si>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</si>
  <si>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</si>
  <si>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</si>
  <si>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</si>
  <si>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</si>
  <si>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</si>
  <si>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</si>
  <si>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</si>
  <si>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</si>
  <si>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</si>
  <si>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</si>
  <si>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</si>
  <si>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</si>
  <si>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</si>
  <si>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</si>
  <si>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</si>
  <si>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</si>
  <si>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</si>
  <si>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</si>
  <si>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</si>
  <si>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</si>
  <si>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</si>
  <si>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</si>
  <si>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</si>
  <si>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</si>
  <si>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</si>
  <si>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</si>
  <si>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</si>
  <si>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</si>
  <si>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</si>
  <si>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</si>
  <si>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</si>
  <si>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</si>
  <si>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</si>
  <si>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</si>
  <si>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</si>
  <si>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</si>
  <si>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</si>
  <si>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</si>
  <si>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</si>
  <si>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</si>
  <si>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</si>
  <si>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</si>
  <si>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</si>
  <si>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</si>
  <si>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</si>
  <si>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</si>
  <si>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</si>
  <si>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</si>
  <si>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</si>
  <si>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</si>
  <si>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</si>
  <si>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</si>
  <si>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</si>
  <si>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</si>
  <si>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</si>
  <si>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</si>
  <si>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</si>
  <si>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</si>
  <si>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</si>
  <si>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</si>
  <si>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</si>
  <si>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</si>
  <si>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</si>
  <si>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</si>
  <si>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</si>
  <si>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</si>
  <si>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</si>
  <si>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</si>
  <si>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</si>
  <si>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</si>
  <si>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</si>
  <si>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</si>
  <si>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</si>
  <si>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</si>
  <si>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</si>
  <si>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</si>
  <si>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</si>
  <si>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</si>
  <si>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</si>
  <si>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</si>
  <si>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</si>
  <si>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</si>
  <si>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</si>
  <si>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</si>
  <si>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</si>
  <si>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</si>
  <si>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</si>
  <si>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</si>
  <si>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</si>
  <si>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</si>
  <si>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</si>
  <si>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</si>
  <si>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</si>
  <si>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</si>
  <si>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</si>
  <si>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</si>
  <si>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</si>
  <si>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</si>
  <si>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</si>
  <si>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</si>
  <si>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</si>
  <si>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</si>
  <si>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</si>
  <si>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</si>
  <si>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</si>
  <si>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</si>
  <si>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</si>
  <si>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</si>
  <si>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</si>
  <si>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</si>
  <si>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</si>
  <si>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</si>
  <si>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</si>
  <si>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</si>
  <si>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</si>
  <si>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</si>
  <si>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</si>
  <si>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</si>
  <si>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</si>
  <si>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</si>
  <si>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</si>
  <si>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</si>
  <si>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</si>
  <si>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</si>
  <si>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</si>
  <si>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</si>
  <si>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</si>
  <si>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</si>
  <si>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</si>
  <si>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</si>
  <si>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</si>
  <si>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</si>
  <si>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</si>
  <si>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</si>
  <si>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</si>
  <si>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</si>
  <si>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</si>
  <si>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</si>
  <si>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</si>
  <si>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</si>
  <si>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</si>
  <si>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</si>
  <si>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</si>
  <si>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</si>
  <si>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</si>
  <si>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</si>
  <si>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</si>
  <si>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</si>
  <si>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</si>
  <si>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</si>
  <si>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</si>
  <si>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</si>
  <si>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</si>
  <si>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</si>
  <si>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</si>
  <si>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</si>
  <si>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</si>
  <si>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</si>
  <si>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</si>
  <si>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</si>
  <si>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</si>
  <si>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</si>
  <si>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</si>
  <si>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</si>
  <si>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</si>
  <si>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</si>
  <si>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</si>
  <si>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</si>
  <si>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</si>
  <si>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</si>
  <si>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</si>
  <si>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</si>
  <si>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</si>
  <si>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</si>
  <si>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</si>
  <si>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</si>
  <si>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</si>
  <si>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</si>
  <si>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</si>
  <si>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</si>
  <si>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</si>
  <si>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</si>
  <si>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</si>
  <si>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</si>
  <si>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</si>
  <si>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</si>
  <si>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</si>
  <si>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</si>
  <si>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</si>
  <si>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</si>
  <si>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</si>
  <si>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</si>
  <si>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</si>
  <si>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</si>
  <si>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</si>
  <si>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</si>
  <si>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</si>
  <si>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</si>
  <si>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</si>
  <si>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</si>
  <si>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</si>
  <si>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</si>
  <si>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</si>
  <si>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</si>
  <si>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</si>
  <si>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</si>
  <si>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</si>
  <si>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</si>
  <si>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</si>
  <si>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</si>
  <si>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</si>
  <si>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</si>
  <si>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</si>
  <si>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</si>
  <si>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</si>
  <si>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</si>
  <si>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</si>
  <si>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</si>
  <si>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</si>
  <si>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</si>
  <si>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</si>
  <si>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</si>
  <si>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</si>
  <si>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</si>
  <si>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</si>
  <si>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</si>
  <si>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</si>
  <si>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</si>
  <si>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</si>
  <si>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</si>
  <si>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</si>
  <si>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</si>
  <si>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</si>
  <si>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</si>
  <si>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</si>
  <si>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</si>
  <si>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</si>
  <si>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</si>
  <si>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</si>
  <si>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</si>
  <si>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</si>
  <si>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</si>
  <si>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</si>
  <si>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</si>
  <si>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</si>
  <si>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</si>
  <si>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</si>
  <si>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</si>
  <si>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</si>
  <si>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</si>
  <si>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</si>
  <si>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</si>
  <si>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</si>
  <si>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</si>
  <si>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</si>
  <si>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</si>
  <si>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</si>
  <si>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</si>
  <si>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</si>
  <si>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</si>
  <si>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</si>
  <si>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</si>
  <si>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</si>
  <si>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</si>
  <si>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</si>
  <si>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</si>
  <si>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</si>
  <si>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</si>
  <si>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</si>
  <si>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</si>
  <si>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</si>
  <si>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</si>
  <si>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</si>
  <si>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</si>
  <si>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</si>
  <si>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</si>
  <si>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</si>
  <si>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</si>
  <si>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</si>
  <si>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</si>
  <si>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</si>
  <si>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</si>
  <si>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</si>
  <si>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</si>
  <si>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</si>
  <si>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</si>
  <si>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</si>
  <si>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</si>
  <si>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</si>
  <si>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</si>
  <si>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</si>
  <si>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</si>
  <si>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</si>
  <si>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</si>
  <si>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</si>
  <si>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</si>
  <si>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</si>
  <si>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</si>
  <si>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</si>
  <si>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</si>
  <si>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</si>
  <si>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</si>
  <si>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</si>
  <si>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</si>
  <si>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</si>
  <si>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</si>
  <si>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</si>
  <si>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</si>
  <si>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</si>
  <si>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</si>
  <si>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</si>
  <si>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</si>
  <si>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</si>
  <si>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</si>
  <si>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</si>
  <si>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</si>
  <si>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</si>
  <si>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</si>
  <si>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</si>
  <si>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</si>
  <si>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</si>
  <si>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</si>
  <si>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</si>
  <si>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</si>
  <si>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</si>
  <si>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</si>
  <si>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</si>
  <si>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</si>
  <si>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</si>
  <si>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</si>
  <si>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</si>
  <si>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</si>
  <si>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</si>
  <si>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</si>
  <si>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</si>
  <si>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</si>
  <si>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</si>
  <si>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</si>
  <si>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</si>
  <si>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</si>
  <si>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</si>
  <si>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</si>
  <si>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</si>
  <si>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</si>
  <si>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</si>
  <si>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</si>
  <si>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</si>
  <si>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</si>
  <si>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</si>
  <si>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</si>
  <si>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</si>
  <si>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</si>
  <si>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</si>
  <si>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</si>
  <si>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</si>
  <si>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</si>
  <si>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</si>
  <si>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</si>
  <si>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</si>
  <si>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</si>
  <si>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</si>
  <si>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</si>
  <si>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</si>
  <si>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</si>
  <si>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</si>
  <si>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</si>
  <si>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</si>
  <si>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</si>
  <si>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</si>
  <si>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</si>
  <si>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</si>
  <si>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</si>
  <si>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</si>
  <si>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</si>
  <si>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</si>
  <si>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</si>
  <si>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</si>
  <si>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</si>
  <si>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</si>
  <si>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</si>
  <si>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</si>
  <si>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</si>
  <si>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</si>
  <si>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</si>
  <si>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</si>
  <si>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</si>
  <si>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</si>
  <si>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</si>
  <si>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</si>
  <si>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</si>
  <si>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</si>
  <si>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</si>
  <si>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</si>
  <si>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</si>
  <si>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</si>
  <si>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</si>
  <si>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</si>
  <si>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</si>
  <si>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</si>
  <si>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</si>
  <si>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</si>
  <si>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</si>
  <si>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</si>
  <si>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</si>
  <si>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</si>
  <si>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</si>
  <si>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</si>
  <si>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</si>
  <si>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</si>
  <si>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</si>
  <si>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</si>
  <si>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</si>
  <si>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</si>
  <si>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</si>
  <si>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</si>
  <si>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</si>
  <si>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</si>
  <si>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</si>
  <si>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</si>
  <si>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</si>
  <si>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</si>
  <si>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</si>
  <si>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</si>
  <si>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</si>
  <si>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</si>
  <si>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</si>
  <si>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</si>
  <si>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</si>
  <si>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</si>
  <si>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</si>
  <si>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</si>
  <si>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</si>
  <si>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</si>
  <si>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</si>
  <si>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</si>
  <si>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</si>
  <si>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</si>
  <si>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</si>
  <si>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</si>
  <si>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</si>
  <si>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</si>
  <si>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</si>
  <si>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</si>
  <si>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</si>
  <si>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</si>
  <si>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</si>
  <si>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</si>
  <si>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</si>
  <si>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</si>
  <si>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</si>
  <si>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</si>
  <si>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</si>
  <si>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</si>
  <si>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</si>
  <si>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</si>
  <si>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</si>
  <si>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</si>
  <si>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</si>
  <si>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</si>
  <si>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</si>
  <si>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</si>
  <si>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</si>
  <si>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</si>
  <si>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</si>
  <si>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</si>
  <si>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</si>
  <si>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</si>
  <si>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</si>
  <si>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</si>
  <si>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</si>
  <si>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</si>
  <si>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</si>
  <si>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</si>
  <si>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</si>
  <si>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</si>
  <si>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</si>
  <si>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</si>
  <si>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</si>
  <si>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</si>
  <si>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</si>
  <si>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</si>
  <si>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</si>
  <si>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</si>
  <si>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</si>
  <si>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</si>
  <si>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</si>
  <si>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</si>
  <si>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</si>
  <si>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</si>
  <si>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</si>
  <si>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</si>
  <si>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</si>
  <si>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</si>
  <si>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</si>
  <si>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</si>
  <si>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</si>
  <si>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</si>
  <si>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</si>
  <si>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</si>
  <si>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</si>
  <si>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</si>
  <si>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</si>
  <si>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</si>
  <si>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</si>
  <si>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</si>
  <si>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</si>
  <si>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</si>
  <si>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</si>
  <si>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</si>
  <si>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</si>
  <si>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</si>
  <si>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</si>
  <si>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</si>
  <si>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</si>
  <si>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</si>
  <si>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</si>
  <si>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</si>
  <si>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</si>
  <si>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</si>
  <si>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</si>
  <si>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</si>
  <si>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</si>
  <si>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</si>
  <si>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</si>
  <si>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</si>
  <si>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</si>
  <si>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</si>
  <si>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</si>
  <si>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</si>
  <si>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</si>
  <si>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</si>
  <si>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</si>
  <si>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</si>
  <si>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</si>
  <si>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</si>
  <si>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</si>
  <si>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</si>
  <si>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</si>
  <si>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</si>
  <si>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</si>
  <si>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</si>
  <si>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</si>
  <si>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</si>
  <si>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</si>
  <si>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</si>
  <si>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</si>
  <si>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</si>
  <si>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</si>
  <si>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</si>
  <si>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</si>
  <si>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</si>
  <si>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</si>
  <si>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</si>
  <si>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</si>
  <si>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</si>
  <si>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</si>
  <si>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</si>
  <si>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</si>
  <si>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</si>
  <si>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</si>
  <si>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</si>
  <si>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</si>
  <si>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</si>
  <si>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</si>
  <si>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</si>
  <si>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</si>
  <si>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</si>
  <si>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</si>
  <si>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</si>
  <si>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</si>
  <si>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</si>
  <si>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</si>
  <si>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</si>
  <si>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</si>
  <si>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</si>
  <si>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</si>
  <si>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</si>
  <si>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</si>
  <si>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</si>
  <si>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</si>
  <si>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</si>
  <si>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</si>
  <si>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</si>
  <si>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</si>
  <si>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</si>
  <si>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</si>
  <si>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</si>
  <si>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</si>
  <si>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</si>
  <si>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</si>
  <si>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</si>
  <si>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</si>
  <si>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</si>
  <si>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</si>
  <si>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</si>
  <si>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</si>
  <si>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</si>
  <si>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</si>
  <si>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</si>
  <si>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</si>
  <si>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</si>
  <si>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</si>
  <si>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</si>
  <si>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</si>
  <si>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</si>
  <si>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</si>
  <si>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</si>
  <si>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</si>
  <si>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</si>
  <si>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</si>
  <si>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</si>
  <si>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</si>
  <si>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</si>
  <si>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</si>
  <si>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</si>
  <si>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</si>
  <si>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</si>
  <si>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</si>
  <si>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</si>
  <si>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</si>
  <si>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</si>
  <si>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</si>
  <si>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</si>
  <si>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</si>
  <si>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</si>
  <si>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</si>
  <si>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</si>
  <si>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</si>
  <si>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</si>
  <si>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</si>
  <si>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</si>
  <si>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</si>
  <si>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</si>
  <si>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</si>
  <si>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</si>
  <si>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</si>
  <si>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</si>
  <si>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</si>
  <si>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</si>
  <si>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</si>
  <si>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</si>
  <si>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</si>
  <si>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</si>
  <si>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</si>
  <si>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</si>
  <si>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</si>
  <si>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</si>
  <si>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</si>
  <si>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</si>
  <si>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</si>
  <si>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</si>
  <si>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</si>
  <si>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</si>
  <si>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</si>
  <si>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</si>
  <si>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</si>
  <si>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</si>
  <si>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</si>
  <si>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</si>
  <si>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</si>
  <si>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</si>
  <si>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</si>
  <si>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</si>
  <si>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</si>
  <si>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</si>
  <si>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</si>
  <si>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</si>
  <si>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</si>
  <si>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</si>
  <si>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</si>
  <si>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</si>
  <si>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</si>
  <si>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</si>
  <si>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</si>
  <si>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</si>
  <si>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</si>
  <si>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</si>
  <si>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</si>
  <si>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</si>
  <si>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</si>
  <si>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</si>
  <si>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</si>
  <si>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</si>
  <si>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</si>
  <si>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</si>
  <si>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</si>
  <si>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</si>
  <si>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</si>
  <si>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</si>
  <si>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</si>
  <si>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</si>
  <si>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</si>
  <si>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</si>
  <si>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</si>
  <si>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</si>
  <si>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</si>
  <si>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</si>
  <si>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</si>
  <si>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</si>
  <si>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</si>
  <si>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</si>
  <si>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</si>
  <si>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</si>
  <si>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</si>
  <si>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</si>
  <si>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</si>
  <si>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</si>
  <si>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</si>
  <si>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</si>
  <si>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</si>
  <si>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</si>
  <si>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</si>
  <si>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</si>
  <si>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</si>
  <si>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</si>
  <si>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</si>
  <si>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</si>
  <si>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</si>
  <si>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</si>
  <si>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</si>
  <si>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</si>
  <si>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</si>
  <si>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</si>
  <si>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</si>
  <si>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</si>
  <si>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</si>
  <si>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</si>
  <si>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</si>
  <si>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</si>
  <si>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</si>
  <si>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</si>
  <si>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</si>
  <si>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</si>
  <si>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</si>
  <si>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</si>
  <si>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</si>
  <si>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</si>
  <si>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</si>
  <si>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</si>
  <si>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</si>
  <si>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</si>
  <si>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</si>
  <si>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</si>
  <si>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</si>
  <si>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</si>
  <si>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</si>
  <si>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</si>
  <si>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</si>
  <si>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</si>
  <si>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</si>
  <si>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</si>
  <si>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</si>
  <si>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</si>
  <si>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</si>
  <si>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</si>
  <si>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</si>
  <si>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</si>
  <si>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</si>
  <si>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</si>
  <si>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</si>
  <si>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</si>
  <si>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</si>
  <si>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</si>
  <si>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</si>
  <si>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</si>
  <si>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</si>
  <si>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</si>
  <si>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</si>
  <si>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</si>
  <si>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</si>
  <si>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</si>
  <si>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</si>
  <si>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</si>
  <si>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</si>
  <si>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</si>
  <si>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</si>
  <si>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</si>
  <si>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</si>
  <si>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</si>
  <si>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</si>
  <si>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</si>
  <si>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</si>
  <si>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</si>
  <si>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</si>
  <si>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</si>
  <si>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</si>
  <si>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</si>
  <si>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</si>
  <si>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</si>
  <si>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</si>
  <si>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</si>
  <si>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</si>
  <si>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</si>
  <si>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</si>
  <si>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</si>
  <si>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</si>
  <si>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</si>
  <si>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</si>
  <si>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</si>
  <si>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</si>
  <si>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</si>
  <si>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</si>
  <si>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</si>
  <si>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</si>
  <si>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</si>
  <si>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</si>
  <si>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</si>
  <si>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</si>
  <si>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</si>
  <si>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</si>
  <si>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</si>
  <si>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</si>
  <si>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</si>
  <si>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</si>
  <si>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</si>
  <si>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</si>
  <si>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</si>
  <si>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</si>
  <si>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</si>
  <si>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</si>
  <si>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</si>
  <si>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</si>
  <si>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</si>
  <si>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</si>
  <si>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</si>
  <si>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</si>
  <si>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</si>
  <si>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</si>
  <si>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</si>
  <si>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</si>
  <si>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</si>
  <si>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</si>
  <si>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</si>
  <si>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</si>
  <si>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</si>
  <si>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</si>
  <si>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</si>
  <si>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</si>
  <si>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</si>
  <si>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</si>
  <si>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</si>
  <si>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</si>
  <si>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</si>
  <si>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</si>
  <si>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</si>
  <si>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</si>
  <si>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</si>
  <si>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</si>
  <si>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</si>
  <si>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</si>
  <si>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</si>
  <si>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</si>
  <si>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</si>
  <si>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</si>
  <si>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</si>
  <si>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</si>
  <si>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</si>
  <si>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</si>
  <si>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</si>
  <si>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</si>
  <si>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</si>
  <si>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</si>
  <si>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</si>
  <si>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</si>
  <si>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</si>
  <si>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</si>
  <si>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</si>
  <si>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</si>
  <si>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</si>
  <si>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</si>
  <si>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</si>
  <si>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</si>
  <si>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</si>
  <si>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</si>
  <si>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</si>
  <si>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</si>
  <si>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</si>
  <si>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</si>
  <si>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</si>
  <si>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</si>
  <si>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</si>
  <si>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</si>
  <si>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</si>
  <si>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</si>
  <si>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</si>
  <si>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</si>
  <si>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</si>
  <si>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</si>
  <si>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</si>
  <si>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</si>
  <si>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</si>
  <si>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</si>
  <si>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</si>
  <si>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</si>
  <si>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</si>
  <si>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</si>
  <si>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</si>
  <si>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</si>
  <si>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</si>
  <si>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</si>
  <si>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</si>
  <si>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</si>
  <si>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</si>
  <si>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</si>
  <si>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</si>
  <si>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</si>
  <si>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</si>
  <si>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</si>
  <si>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</si>
  <si>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</si>
  <si>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</si>
  <si>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</si>
  <si>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</si>
  <si>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</si>
  <si>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</si>
  <si>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</si>
  <si>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</si>
  <si>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</si>
  <si>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</si>
  <si>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</si>
  <si>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</si>
  <si>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</si>
  <si>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</si>
  <si>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</si>
  <si>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</si>
  <si>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</si>
  <si>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</si>
  <si>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</si>
  <si>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</si>
  <si>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</si>
  <si>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</si>
  <si>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</si>
  <si>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</si>
  <si>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</si>
  <si>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</si>
  <si>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</si>
  <si>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</si>
  <si>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</si>
  <si>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</si>
  <si>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</si>
  <si>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</si>
  <si>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</si>
  <si>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</si>
  <si>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</si>
  <si>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</si>
  <si>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</si>
  <si>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</si>
  <si>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</si>
  <si>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</si>
  <si>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</si>
  <si>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</si>
  <si>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</si>
  <si>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</si>
  <si>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</si>
  <si>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</si>
  <si>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</si>
  <si>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</si>
  <si>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</si>
  <si>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</si>
  <si>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</si>
  <si>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</si>
  <si>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</si>
  <si>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</si>
  <si>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</si>
  <si>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</si>
  <si>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</si>
  <si>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</si>
  <si>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</si>
  <si>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</si>
  <si>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</si>
  <si>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</si>
  <si>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</si>
  <si>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</si>
  <si>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</si>
  <si>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</si>
  <si>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</si>
  <si>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</si>
  <si>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</si>
  <si>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</si>
  <si>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</si>
  <si>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</si>
  <si>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</si>
  <si>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</si>
  <si>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</si>
  <si>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</si>
  <si>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</si>
  <si>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</si>
  <si>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</si>
  <si>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</si>
  <si>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</si>
  <si>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</si>
  <si>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</si>
  <si>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</si>
  <si>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</si>
  <si>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</si>
  <si>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</si>
  <si>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</si>
  <si>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</si>
  <si>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</si>
  <si>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</si>
  <si>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</si>
  <si>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</si>
  <si>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</si>
  <si>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</si>
  <si>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</si>
  <si>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</si>
  <si>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</si>
  <si>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</si>
  <si>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</si>
  <si>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</si>
  <si>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</si>
  <si>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</si>
  <si>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</si>
  <si>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</si>
  <si>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</si>
  <si>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</si>
  <si>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</si>
  <si>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</si>
  <si>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</si>
  <si>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</si>
  <si>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</si>
  <si>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</si>
  <si>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</si>
  <si>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</si>
  <si>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</si>
  <si>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</si>
  <si>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</si>
  <si>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</si>
  <si>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</si>
  <si>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</si>
  <si>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</si>
  <si>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</si>
  <si>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</si>
  <si>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</si>
  <si>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</si>
  <si>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</si>
  <si>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</si>
  <si>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</si>
  <si>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</si>
  <si>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</si>
  <si>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</si>
  <si>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</si>
  <si>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</si>
  <si>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</si>
  <si>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</si>
  <si>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</si>
  <si>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</si>
  <si>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</si>
  <si>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</si>
  <si>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</si>
  <si>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</si>
  <si>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</si>
  <si>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</si>
  <si>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</si>
  <si>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</si>
  <si>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</si>
  <si>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</si>
  <si>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</si>
  <si>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</si>
  <si>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</si>
  <si>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</si>
  <si>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</si>
  <si>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</si>
  <si>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</si>
  <si>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</si>
  <si>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</si>
  <si>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</si>
  <si>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</si>
  <si>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</si>
  <si>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</si>
  <si>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</si>
  <si>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</si>
  <si>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</si>
  <si>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</si>
  <si>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</si>
  <si>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</si>
  <si>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</si>
  <si>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</si>
  <si>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</si>
  <si>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</si>
  <si>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</si>
  <si>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</si>
  <si>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</si>
  <si>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</si>
  <si>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</si>
  <si>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</si>
  <si>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</si>
  <si>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</si>
  <si>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</si>
  <si>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</si>
  <si>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</si>
  <si>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</si>
  <si>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</si>
  <si>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</si>
  <si>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</si>
  <si>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</si>
  <si>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</si>
  <si>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</si>
  <si>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</si>
  <si>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</si>
  <si>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</si>
  <si>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</si>
  <si>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</si>
  <si>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</si>
  <si>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</si>
  <si>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</si>
  <si>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</si>
  <si>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</si>
  <si>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</si>
  <si>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</si>
  <si>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</si>
  <si>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</si>
  <si>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</si>
  <si>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</si>
  <si>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</si>
  <si>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</si>
  <si>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</si>
  <si>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</si>
  <si>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</si>
  <si>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</si>
  <si>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</si>
  <si>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</si>
  <si>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</si>
  <si>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</si>
  <si>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</si>
  <si>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</si>
  <si>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</si>
  <si>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</si>
  <si>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</si>
  <si>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</si>
  <si>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</si>
  <si>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</si>
  <si>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</si>
  <si>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</si>
  <si>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</si>
  <si>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</si>
  <si>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</si>
  <si>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</si>
  <si>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</si>
  <si>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</si>
  <si>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</si>
  <si>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</si>
  <si>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</si>
  <si>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</si>
  <si>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</si>
  <si>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</si>
  <si>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</si>
  <si>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</si>
  <si>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</si>
  <si>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</si>
  <si>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</si>
  <si>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</si>
  <si>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</si>
  <si>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</si>
  <si>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</si>
  <si>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</si>
  <si>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</si>
  <si>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</si>
  <si>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</si>
  <si>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</si>
  <si>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</si>
  <si>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</si>
  <si>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</si>
  <si>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</si>
  <si>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</si>
  <si>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</si>
  <si>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</si>
  <si>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</si>
  <si>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</si>
  <si>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</si>
  <si>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</si>
  <si>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</si>
  <si>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</si>
  <si>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</si>
  <si>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</si>
  <si>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</si>
  <si>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</si>
  <si>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</si>
  <si>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</si>
  <si>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</si>
  <si>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</si>
  <si>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</si>
  <si>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</si>
  <si>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</si>
  <si>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</si>
  <si>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</si>
  <si>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</si>
  <si>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</si>
  <si>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</si>
  <si>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</si>
  <si>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</si>
  <si>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</si>
  <si>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</si>
  <si>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</si>
  <si>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</si>
  <si>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</si>
  <si>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</si>
  <si>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</si>
  <si>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</si>
  <si>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</si>
  <si>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</si>
  <si>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</si>
  <si>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</si>
  <si>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</si>
  <si>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</si>
  <si>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</si>
  <si>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</si>
  <si>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</si>
  <si>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</si>
  <si>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</si>
  <si>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</si>
  <si>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</si>
  <si>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</si>
  <si>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</si>
  <si>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</si>
  <si>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</si>
  <si>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</si>
  <si>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</si>
  <si>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</si>
  <si>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</si>
  <si>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</si>
  <si>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</si>
  <si>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</si>
  <si>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</si>
  <si>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</si>
  <si>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</si>
  <si>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</si>
  <si>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</si>
  <si>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</si>
  <si>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</si>
  <si>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</si>
  <si>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</si>
  <si>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</si>
  <si>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</si>
  <si>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</si>
  <si>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</si>
  <si>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</si>
  <si>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</si>
  <si>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</si>
  <si>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</si>
  <si>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</si>
  <si>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</si>
  <si>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</si>
  <si>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</si>
  <si>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</si>
  <si>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</si>
  <si>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</si>
  <si>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</si>
  <si>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</si>
  <si>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</si>
  <si>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</si>
  <si>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</si>
  <si>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</si>
  <si>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</si>
  <si>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</si>
  <si>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</si>
  <si>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</si>
  <si>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</si>
  <si>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</si>
  <si>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</si>
  <si>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</si>
  <si>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</si>
  <si>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</si>
  <si>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</si>
  <si>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</si>
  <si>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</si>
  <si>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</si>
  <si>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</si>
  <si>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</si>
  <si>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</si>
  <si>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</si>
  <si>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</si>
  <si>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</si>
  <si>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</si>
  <si>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</si>
  <si>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</si>
  <si>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</si>
  <si>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</si>
  <si>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</si>
  <si>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</si>
  <si>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</si>
  <si>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</si>
  <si>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</si>
  <si>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</si>
  <si>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</si>
  <si>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</si>
  <si>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</si>
  <si>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</si>
  <si>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</si>
  <si>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</si>
  <si>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</si>
  <si>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</si>
  <si>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</si>
  <si>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</si>
  <si>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</si>
  <si>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</si>
  <si>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</si>
  <si>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</si>
  <si>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</si>
  <si>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</si>
  <si>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</si>
  <si>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</si>
  <si>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</si>
  <si>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</si>
  <si>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</si>
  <si>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</si>
  <si>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</si>
  <si>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</si>
  <si>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</si>
  <si>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</si>
  <si>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</si>
  <si>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</si>
  <si>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</si>
  <si>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</si>
  <si>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</si>
  <si>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</si>
  <si>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</si>
  <si>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</si>
  <si>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</si>
  <si>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</si>
  <si>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</si>
  <si>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</si>
  <si>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</si>
  <si>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</si>
  <si>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</si>
  <si>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</si>
  <si>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</si>
  <si>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</si>
  <si>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</si>
  <si>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</si>
  <si>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</si>
  <si>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</si>
  <si>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</si>
  <si>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</si>
  <si>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</si>
  <si>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</si>
  <si>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</si>
  <si>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</si>
  <si>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</si>
  <si>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</si>
  <si>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</si>
  <si>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</si>
  <si>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</si>
  <si>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</si>
  <si>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</si>
  <si>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</si>
  <si>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</si>
  <si>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</si>
  <si>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</si>
  <si>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</si>
  <si>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</si>
  <si>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</si>
  <si>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</si>
  <si>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</si>
  <si>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</si>
  <si>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</si>
  <si>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</si>
  <si>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</si>
  <si>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</si>
  <si>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</si>
  <si>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</si>
  <si>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</si>
  <si>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</si>
  <si>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</si>
  <si>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</si>
  <si>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</si>
  <si>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</si>
  <si>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</si>
  <si>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</si>
  <si>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</si>
  <si>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</si>
  <si>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</si>
  <si>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</si>
  <si>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</si>
  <si>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</si>
  <si>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</si>
  <si>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</si>
  <si>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</si>
  <si>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</si>
  <si>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</si>
  <si>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</si>
  <si>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</si>
  <si>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</si>
  <si>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</si>
  <si>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</si>
  <si>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</si>
  <si>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</si>
  <si>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</si>
  <si>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</si>
  <si>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</si>
  <si>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</si>
  <si>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</si>
  <si>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</si>
  <si>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</si>
  <si>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</si>
  <si>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</si>
  <si>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</si>
  <si>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</si>
  <si>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</si>
  <si>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</si>
  <si>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</si>
  <si>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</si>
  <si>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</si>
  <si>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</si>
  <si>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</si>
  <si>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</si>
  <si>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</si>
  <si>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</si>
  <si>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</si>
  <si>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</si>
  <si>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</si>
  <si>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</si>
  <si>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</si>
  <si>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</si>
  <si>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</si>
  <si>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</si>
  <si>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</si>
  <si>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</si>
  <si>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</si>
  <si>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</si>
  <si>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</si>
  <si>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</si>
  <si>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</si>
  <si>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</si>
  <si>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</si>
  <si>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</si>
  <si>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</si>
  <si>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</si>
  <si>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</si>
  <si>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</si>
  <si>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</si>
  <si>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</si>
  <si>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</si>
  <si>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</si>
  <si>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</si>
  <si>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</si>
  <si>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</si>
  <si>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</si>
  <si>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</si>
  <si>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</si>
  <si>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</si>
  <si>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</si>
  <si>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</si>
  <si>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</si>
  <si>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</si>
  <si>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</si>
  <si>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</si>
  <si>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</si>
  <si>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</si>
  <si>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</si>
  <si>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</si>
  <si>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</si>
  <si>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</si>
  <si>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</si>
  <si>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</si>
  <si>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</si>
  <si>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</si>
  <si>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</si>
  <si>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</si>
  <si>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</si>
  <si>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</si>
  <si>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</si>
  <si>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</si>
  <si>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</si>
  <si>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</si>
  <si>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</si>
  <si>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</si>
  <si>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</si>
  <si>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</si>
  <si>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</si>
  <si>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</si>
  <si>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</si>
  <si>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</si>
  <si>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</si>
  <si>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</si>
  <si>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</si>
  <si>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</si>
  <si>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</si>
  <si>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</si>
  <si>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</si>
  <si>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</si>
  <si>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</si>
  <si>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</si>
  <si>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</si>
  <si>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</si>
  <si>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</si>
  <si>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</si>
  <si>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</si>
  <si>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</si>
  <si>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</si>
  <si>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</si>
  <si>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</si>
  <si>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</si>
  <si>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</si>
  <si>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</si>
  <si>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</si>
  <si>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</si>
  <si>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</si>
  <si>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</si>
  <si>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</si>
  <si>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</si>
  <si>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</si>
  <si>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</si>
  <si>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</si>
  <si>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</si>
  <si>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</si>
  <si>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</si>
  <si>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</si>
  <si>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</si>
  <si>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</si>
  <si>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</si>
  <si>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</si>
  <si>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</si>
  <si>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</si>
  <si>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</si>
  <si>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</si>
  <si>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</si>
  <si>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</si>
  <si>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</si>
  <si>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</si>
  <si>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</si>
  <si>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</si>
  <si>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</si>
  <si>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</si>
  <si>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</si>
  <si>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</si>
  <si>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</si>
  <si>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</si>
  <si>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</si>
  <si>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</si>
  <si>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</si>
  <si>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</si>
  <si>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</si>
  <si>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</si>
  <si>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</si>
  <si>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</si>
  <si>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</si>
  <si>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</si>
  <si>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</si>
  <si>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</si>
  <si>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</si>
  <si>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</si>
  <si>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</si>
  <si>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</si>
  <si>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</si>
  <si>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</si>
  <si>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</si>
  <si>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</si>
  <si>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</si>
  <si>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</si>
  <si>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</si>
  <si>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</si>
  <si>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</si>
  <si>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</si>
  <si>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</si>
  <si>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</si>
  <si>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</si>
  <si>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</si>
  <si>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</si>
  <si>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</si>
  <si>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</si>
  <si>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</si>
  <si>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</si>
  <si>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</si>
  <si>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</si>
  <si>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</si>
  <si>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</si>
  <si>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</si>
  <si>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</si>
  <si>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</si>
  <si>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</si>
  <si>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</si>
  <si>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</si>
  <si>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</si>
  <si>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</si>
  <si>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</si>
  <si>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</si>
  <si>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</si>
  <si>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</si>
  <si>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</si>
  <si>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</si>
  <si>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</si>
  <si>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</si>
  <si>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</si>
  <si>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</si>
  <si>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</si>
  <si>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</si>
  <si>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</si>
  <si>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</si>
  <si>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</si>
  <si>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</si>
  <si>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</si>
  <si>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</si>
  <si>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</si>
  <si>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</si>
  <si>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</si>
  <si>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</si>
  <si>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</si>
  <si>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</si>
  <si>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</si>
  <si>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</si>
  <si>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</si>
  <si>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</si>
  <si>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</si>
  <si>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</si>
  <si>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</si>
  <si>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</si>
  <si>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</si>
  <si>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</si>
  <si>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</si>
  <si>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</si>
  <si>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</si>
  <si>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</si>
  <si>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</si>
  <si>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</si>
  <si>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</si>
  <si>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</si>
  <si>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</si>
  <si>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</si>
  <si>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</si>
  <si>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</si>
  <si>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</si>
  <si>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</si>
  <si>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</si>
  <si>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</si>
  <si>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</si>
  <si>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</si>
  <si>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</si>
  <si>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</si>
  <si>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</si>
  <si>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</si>
  <si>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</si>
  <si>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</si>
  <si>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</si>
  <si>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</si>
  <si>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</si>
  <si>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</si>
  <si>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</si>
  <si>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</si>
  <si>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</si>
  <si>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</si>
  <si>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</si>
  <si>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</si>
  <si>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</si>
  <si>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</si>
  <si>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</si>
  <si>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</si>
  <si>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</si>
  <si>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</si>
  <si>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</si>
  <si>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</si>
  <si>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</si>
  <si>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</si>
  <si>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</si>
  <si>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</si>
  <si>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</si>
  <si>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</si>
  <si>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</si>
  <si>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</si>
  <si>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</si>
  <si>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</si>
  <si>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</si>
  <si>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</si>
  <si>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</si>
  <si>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</si>
  <si>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</si>
  <si>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</si>
  <si>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</si>
  <si>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</si>
  <si>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</si>
  <si>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</si>
  <si>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</si>
  <si>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</si>
  <si>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</si>
  <si>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</si>
  <si>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</si>
  <si>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</si>
  <si>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</si>
  <si>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</si>
  <si>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</si>
  <si>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</si>
  <si>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</si>
  <si>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</si>
  <si>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</si>
  <si>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</si>
  <si>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</si>
  <si>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</si>
  <si>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</si>
  <si>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</si>
  <si>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</si>
  <si>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</si>
  <si>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</si>
  <si>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</si>
  <si>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</si>
  <si>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</si>
  <si>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</si>
  <si>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</si>
  <si>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</si>
  <si>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</si>
  <si>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</si>
  <si>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</si>
  <si>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</si>
  <si>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</si>
  <si>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</si>
  <si>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</si>
  <si>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</si>
  <si>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</si>
  <si>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</si>
  <si>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</si>
  <si>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</si>
  <si>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</si>
  <si>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</si>
  <si>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</si>
  <si>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</si>
  <si>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</si>
  <si>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</si>
  <si>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</si>
  <si>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</si>
  <si>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</si>
  <si>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</si>
  <si>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</si>
  <si>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</si>
  <si>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</si>
  <si>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</si>
  <si>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</si>
  <si>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</si>
  <si>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</si>
  <si>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</si>
  <si>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</si>
  <si>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</si>
  <si>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</si>
  <si>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</si>
  <si>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</si>
  <si>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</si>
  <si>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</si>
  <si>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</si>
  <si>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</si>
  <si>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</si>
  <si>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</si>
  <si>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</si>
  <si>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</si>
  <si>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</si>
  <si>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</si>
  <si>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</si>
  <si>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</si>
  <si>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</si>
  <si>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</si>
  <si>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</si>
  <si>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</si>
  <si>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</si>
  <si>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</si>
  <si>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</si>
  <si>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</si>
  <si>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</si>
  <si>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</si>
  <si>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</si>
  <si>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</si>
  <si>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</si>
  <si>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</si>
  <si>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</si>
  <si>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</si>
  <si>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</si>
  <si>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</si>
  <si>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</si>
  <si>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</si>
  <si>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</si>
  <si>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</si>
  <si>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</si>
  <si>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</si>
  <si>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</si>
  <si>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</si>
  <si>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</si>
  <si>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</si>
  <si>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</si>
  <si>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</si>
  <si>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</si>
  <si>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</si>
  <si>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</si>
  <si>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</si>
  <si>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</si>
  <si>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</si>
  <si>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</si>
  <si>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</si>
  <si>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</si>
  <si>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</si>
  <si>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</si>
  <si>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</si>
  <si>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</si>
  <si>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</si>
  <si>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</si>
  <si>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</si>
  <si>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</si>
  <si>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</si>
  <si>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</si>
  <si>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</si>
  <si>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</si>
  <si>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</si>
  <si>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</si>
  <si>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</si>
  <si>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</si>
  <si>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</si>
  <si>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</si>
  <si>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</si>
  <si>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</si>
  <si>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</si>
  <si>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</si>
  <si>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</si>
  <si>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</si>
  <si>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</si>
  <si>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</si>
  <si>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</si>
  <si>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</si>
  <si>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</si>
  <si>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</si>
  <si>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</si>
  <si>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</si>
  <si>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</si>
  <si>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</si>
  <si>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</si>
  <si>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</si>
  <si>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</si>
  <si>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</si>
  <si>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</si>
  <si>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</si>
  <si>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</si>
  <si>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</si>
  <si>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</si>
  <si>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</si>
  <si>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</si>
  <si>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</si>
  <si>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</si>
  <si>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</si>
  <si>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</si>
  <si>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</si>
  <si>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</si>
  <si>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</si>
  <si>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</si>
  <si>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</si>
  <si>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</si>
  <si>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</si>
  <si>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</si>
  <si>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</si>
  <si>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</si>
  <si>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</si>
  <si>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</si>
  <si>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</si>
  <si>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</si>
  <si>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</si>
  <si>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</si>
  <si>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</si>
  <si>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</si>
  <si>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</si>
  <si>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</si>
  <si>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</si>
  <si>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</si>
  <si>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</si>
  <si>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</si>
  <si>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</si>
  <si>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</si>
  <si>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</si>
  <si>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</si>
  <si>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</si>
  <si>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</si>
  <si>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</si>
  <si>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</si>
  <si>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</si>
  <si>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</si>
  <si>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</si>
  <si>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</si>
  <si>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</si>
  <si>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</si>
  <si>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</si>
  <si>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</si>
  <si>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</si>
  <si>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</si>
  <si>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</si>
  <si>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</si>
  <si>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</si>
  <si>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</si>
  <si>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</si>
  <si>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</si>
  <si>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</si>
  <si>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</si>
  <si>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</si>
  <si>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</si>
  <si>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</si>
  <si>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</si>
  <si>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</si>
  <si>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</si>
  <si>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</si>
  <si>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</si>
  <si>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</si>
  <si>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</si>
  <si>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</si>
  <si>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</si>
  <si>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</si>
  <si>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</si>
  <si>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</si>
  <si>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</si>
  <si>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</si>
  <si>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</si>
  <si>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</si>
  <si>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</si>
  <si>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</si>
  <si>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</si>
  <si>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</si>
  <si>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</si>
  <si>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</si>
  <si>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</si>
  <si>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</si>
  <si>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</si>
  <si>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</si>
  <si>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</si>
  <si>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</si>
  <si>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</si>
  <si>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</si>
  <si>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</si>
  <si>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</si>
  <si>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</si>
  <si>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</si>
  <si>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</si>
  <si>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</si>
  <si>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</si>
  <si>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</si>
  <si>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</si>
  <si>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</si>
  <si>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</si>
  <si>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</si>
  <si>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</si>
  <si>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</si>
  <si>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</si>
  <si>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</si>
  <si>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</si>
  <si>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</si>
  <si>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</si>
  <si>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</si>
  <si>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</si>
  <si>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</si>
  <si>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</si>
  <si>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</si>
  <si>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</si>
  <si>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</si>
  <si>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</si>
  <si>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</si>
  <si>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</si>
  <si>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</si>
  <si>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</si>
  <si>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</si>
  <si>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</si>
  <si>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</si>
  <si>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</si>
  <si>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</si>
  <si>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</si>
  <si>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</si>
  <si>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</si>
  <si>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</si>
  <si>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</si>
  <si>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</si>
  <si>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</si>
  <si>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</si>
  <si>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</si>
  <si>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</si>
  <si>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</si>
  <si>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</si>
  <si>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</si>
  <si>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</si>
  <si>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</si>
  <si>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</si>
  <si>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</si>
  <si>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</si>
  <si>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</si>
  <si>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</si>
  <si>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</si>
  <si>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</si>
  <si>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</si>
  <si>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</si>
  <si>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</si>
  <si>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</si>
  <si>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</si>
  <si>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</si>
  <si>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</si>
  <si>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</si>
  <si>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</si>
  <si>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</si>
  <si>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</si>
  <si>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</si>
  <si>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</si>
  <si>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</si>
  <si>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</si>
  <si>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</si>
  <si>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</si>
  <si>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</si>
  <si>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</si>
  <si>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</si>
  <si>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</si>
  <si>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</si>
  <si>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</si>
  <si>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</si>
  <si>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</si>
  <si>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</si>
  <si>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</si>
  <si>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</si>
  <si>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</si>
  <si>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</si>
  <si>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</si>
  <si>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</si>
  <si>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</si>
  <si>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</si>
  <si>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</si>
  <si>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</si>
  <si>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</si>
  <si>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</si>
  <si>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</si>
  <si>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</si>
  <si>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</si>
  <si>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</si>
  <si>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</si>
  <si>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</si>
  <si>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</si>
  <si>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</si>
  <si>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</si>
  <si>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</si>
  <si>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</si>
  <si>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</si>
  <si>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</si>
  <si>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</si>
  <si>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</si>
  <si>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</si>
  <si>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</si>
  <si>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</si>
  <si>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</si>
  <si>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</si>
  <si>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</si>
  <si>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</si>
  <si>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</si>
  <si>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</si>
  <si>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</si>
  <si>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</si>
  <si>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</si>
  <si>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</si>
  <si>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</si>
  <si>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</si>
  <si>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</si>
  <si>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</si>
  <si>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</si>
  <si>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</si>
  <si>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</si>
  <si>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</si>
  <si>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</si>
  <si>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</si>
  <si>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</si>
  <si>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</si>
  <si>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</si>
  <si>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</si>
  <si>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</si>
  <si>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</si>
  <si>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</si>
  <si>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</si>
  <si>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</si>
  <si>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</si>
  <si>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</si>
  <si>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</si>
  <si>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</si>
  <si>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</si>
  <si>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</si>
  <si>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</si>
  <si>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</si>
  <si>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</si>
  <si>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</si>
  <si>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</si>
  <si>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</si>
  <si>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</si>
  <si>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</si>
  <si>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</si>
  <si>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</si>
  <si>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</si>
  <si>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</si>
  <si>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</si>
  <si>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</si>
  <si>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</si>
  <si>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</si>
  <si>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</si>
  <si>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</si>
  <si>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</si>
  <si>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</si>
  <si>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</si>
  <si>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</si>
  <si>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</si>
  <si>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</si>
  <si>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</si>
  <si>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</si>
  <si>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</si>
  <si>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</si>
  <si>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</si>
  <si>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</si>
  <si>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</si>
  <si>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</si>
  <si>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</si>
  <si>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</si>
  <si>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</si>
  <si>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</si>
  <si>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</si>
  <si>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</si>
  <si>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</si>
  <si>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</si>
  <si>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</si>
  <si>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</si>
  <si>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</si>
  <si>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</si>
  <si>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</si>
  <si>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</si>
  <si>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</si>
  <si>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</si>
  <si>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</si>
  <si>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</si>
  <si>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</si>
  <si>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</si>
  <si>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</si>
  <si>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</si>
  <si>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</si>
  <si>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</si>
  <si>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</si>
  <si>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</si>
  <si>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</si>
  <si>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</si>
  <si>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</si>
  <si>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</si>
  <si>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</si>
  <si>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</si>
  <si>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</si>
  <si>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</si>
  <si>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</si>
  <si>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</si>
  <si>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</si>
  <si>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</si>
  <si>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</si>
  <si>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</si>
  <si>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</si>
  <si>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</si>
  <si>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</si>
  <si>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</si>
  <si>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</si>
  <si>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</si>
  <si>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</si>
  <si>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</si>
  <si>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</si>
  <si>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</si>
  <si>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</si>
  <si>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</si>
  <si>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</si>
  <si>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</si>
  <si>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</si>
  <si>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</si>
  <si>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</si>
  <si>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</si>
  <si>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</si>
  <si>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</si>
  <si>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</si>
  <si>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</si>
  <si>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</si>
  <si>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</si>
  <si>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</si>
  <si>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</si>
  <si>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</si>
  <si>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</si>
  <si>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</si>
  <si>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</si>
  <si>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</si>
  <si>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</si>
  <si>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</si>
  <si>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</si>
  <si>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</si>
  <si>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</si>
  <si>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</si>
  <si>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</si>
  <si>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</si>
  <si>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</si>
  <si>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</si>
  <si>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</si>
  <si>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</si>
  <si>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</si>
  <si>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</si>
  <si>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</si>
  <si>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</si>
  <si>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</si>
  <si>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</si>
  <si>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</si>
  <si>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</si>
  <si>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</si>
  <si>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</si>
  <si>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</si>
  <si>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</si>
  <si>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</si>
  <si>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</si>
  <si>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</si>
  <si>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</si>
  <si>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</si>
  <si>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</si>
  <si>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</si>
  <si>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</si>
  <si>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</si>
  <si>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</si>
  <si>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</si>
  <si>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</si>
  <si>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</si>
  <si>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</si>
  <si>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</si>
  <si>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</si>
  <si>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</si>
  <si>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</si>
  <si>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</si>
  <si>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</si>
  <si>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</si>
  <si>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</si>
  <si>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</si>
  <si>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</si>
  <si>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</si>
  <si>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</si>
  <si>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</si>
  <si>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</si>
  <si>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</si>
  <si>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</si>
  <si>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</si>
  <si>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</si>
  <si>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</si>
  <si>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</si>
  <si>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</si>
  <si>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</si>
  <si>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</si>
  <si>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</si>
  <si>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</si>
  <si>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</si>
  <si>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</si>
  <si>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</si>
  <si>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</si>
  <si>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</si>
  <si>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</si>
  <si>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</si>
  <si>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</si>
  <si>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</si>
  <si>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</si>
  <si>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</si>
  <si>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</si>
  <si>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</si>
  <si>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</si>
  <si>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</si>
  <si>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</si>
  <si>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</si>
  <si>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</si>
  <si>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</si>
  <si>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</si>
  <si>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</si>
  <si>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</si>
  <si>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</si>
  <si>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</si>
  <si>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</si>
  <si>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</si>
  <si>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</si>
  <si>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</si>
  <si>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</si>
  <si>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</si>
  <si>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</si>
  <si>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</si>
  <si>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</si>
  <si>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</si>
  <si>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</si>
  <si>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</si>
  <si>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</si>
  <si>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</si>
  <si>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</si>
  <si>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</si>
  <si>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</si>
  <si>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</si>
  <si>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</si>
  <si>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</si>
  <si>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</si>
  <si>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</si>
  <si>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</si>
  <si>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</si>
  <si>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</si>
  <si>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</si>
  <si>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</si>
  <si>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</si>
  <si>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</si>
  <si>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</si>
  <si>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</si>
  <si>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</si>
  <si>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</si>
  <si>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</si>
  <si>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</si>
  <si>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</si>
  <si>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</si>
  <si>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</si>
  <si>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</si>
  <si>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</si>
  <si>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</si>
  <si>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</si>
  <si>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</si>
  <si>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</si>
  <si>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</si>
  <si>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</si>
  <si>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</si>
  <si>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</si>
  <si>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</si>
  <si>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</si>
  <si>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PCM-20251003-00001412</t>
  </si>
  <si>
    <t>EM Team on the way ETA: 50 Mins</t>
  </si>
  <si>
    <t>PCM-20251003-00001389</t>
  </si>
  <si>
    <t>EM Team on the way ETA: 30 Mins</t>
  </si>
  <si>
    <t>PCM-20251003-00001458</t>
  </si>
  <si>
    <t>Site has limited access at night time as site located in USF area on high mountain</t>
  </si>
  <si>
    <t>PCM-20250929-00001062</t>
  </si>
  <si>
    <t>Minor</t>
  </si>
  <si>
    <t>Cell down due to obsolete module shortage ( issue esclated to LATIS team and waiting their support to arrange modules)</t>
  </si>
  <si>
    <t>PCM-20250926-00001863</t>
  </si>
  <si>
    <t>PCM-20251002-00002053</t>
  </si>
  <si>
    <t>No PCM</t>
  </si>
  <si>
    <t xml:space="preserve">2025-10-03 17:09:08	</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</si>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</sst>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4" totalsRowShown="0" headerRowDxfId="15" dataDxfId="14" headerRowBorderDxfId="12" tableBorderDxfId="13">
  <autoFilter ref="A1:L3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270.86957557870483</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45933.818001504631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45933.818001504631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45933.818001504631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45933.818001504631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45933.818001504631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45933.818001504631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45933.818001504631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45933.818001504631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45933.818001504631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45933.818001504631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45933.818001504631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45933.818001504631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45933.818001504631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45933.818001504631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45933.818001504631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45933.818001504631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45933.818001504631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45933.818001504631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45933.818001504631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45933.818001504631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45933.818001504631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45933.818001504631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45933.818001504631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45933.818001504631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45933.818001504631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45933.818001504631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45933.818001504631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45933.818001504631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45933.818001504631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45933.818001504631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45933.818001504631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45933.818001504631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45933.818001504631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45933.818001504631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45933.818001504631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45933.818001504631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45933.818001504631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45933.818001504631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45933.818001504631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45933.818001504631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45933.818001504631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45933.818001504631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45933.818001504631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45933.818001504631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45933.818001504631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45933.818001504631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45933.818001504631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45933.818001504631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45933.818001504631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45933.818001504631</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242.16621909722016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127.09091817129956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108.81816354166949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45933.818001504631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45933.818001504631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45933.818001504631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45933.818001504631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45933.818001504631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45933.818001504631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45933.818001504631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45933.818001504631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45933.818001504631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45933.818001504631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45933.818001504631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45933.818001504631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45933.818001504631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45933.818001504631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45933.818001504631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45933.818001504631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45933.818001504631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45933.818001504631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45933.818001504631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45933.818001504631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45933.818001504631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45933.818001504631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45933.818001504631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45933.818001504631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45933.818001504631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45933.818001504631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45933.818001504631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45933.818001504631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45933.818001504631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45933.818001504631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45933.818001504631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45933.818001504631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45933.818001504631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45933.818001504631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45933.818001504631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45933.818001504631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45933.818001504631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45933.818001504631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45933.818001504631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45933.818001504631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45933.818001504631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45933.818001504631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45933.818001504631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45933.818001504631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45933.818001504631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45933.818001504631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45933.818001504631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45933.818001504631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45933.818001504631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45933.818001504631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45933.818001504631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45933.818001504631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45933.818001504631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45933.818001504631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45933.818001504631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45933.818001504631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45933.818001504631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45933.818001504631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45933.818001504631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45933.818001504631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45933.818001504631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45933.818001504631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45933.818001504631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45933.818001504631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45933.818001504631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45933.818001504631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45933.818001504631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45933.818001504631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45933.818001504631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45933.818001504631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45933.818001504631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45933.818001504631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45933.818001504631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45933.818001504631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45933.818001504631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45933.818001504631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45933.818001504631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45933.818001504631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45933.818001504631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45933.818001504631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45933.818001504631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45933.818001504631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45933.818001504631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45933.818001504631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45933.818001504631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45933.818001504631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45933.818001504631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45933.818001504631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45933.818001504631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45933.818001504631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45933.818001504631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45933.818001504631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45933.818001504631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45933.818001504631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45933.818001504631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45933.818001504631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45933.818001504631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45933.818001504631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45933.818001504631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45933.818001504631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45933.818001504631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45933.818001504631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45933.818001504631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45933.818001504631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45933.818001504631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45933.818001504631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45933.818001504631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45933.818001504631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45933.818001504631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45933.818001504631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45933.818001504631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45933.818001504631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45933.818001504631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45933.818001504631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45933.818001504631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45933.818001504631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45933.818001504631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45933.818001504631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45933.818001504631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45933.818001504631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45933.818001504631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45933.818001504631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45933.818001504631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45933.818001504631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45933.818001504631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45933.818001504631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45933.818001504631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45933.818001504631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45933.818001504631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45933.818001504631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45933.818001504631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45933.818001504631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45933.818001504631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45933.818001504631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45933.818001504631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45933.818001504631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45933.818001504631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45933.818001504631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45933.818001504631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45933.818001504631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45933.818001504631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45933.818001504631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45933.818001504631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45933.818001504631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45933.818001504631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45933.818001504631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45933.818001504631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45933.818001504631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45933.818001504631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45933.818001504631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45933.818001504631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45933.818001504631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45933.818001504631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45933.818001504631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45933.818001504631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45933.818001504631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45933.818001504631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45933.818001504631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45933.818001504631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45933.818001504631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45933.818001504631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45933.818001504631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45933.818001504631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45933.818001504631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45933.818001504631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45933.818001504631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45933.818001504631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45933.818001504631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45933.818001504631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45933.818001504631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45933.818001504631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45933.818001504631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45933.818001504631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45933.818001504631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45933.818001504631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45933.818001504631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45933.818001504631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45933.818001504631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45933.818001504631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45933.818001504631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45933.818001504631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45933.818001504631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45933.818001504631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45933.818001504631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45933.818001504631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45933.818001504631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45933.818001504631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45933.818001504631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45933.818001504631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45933.818001504631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45933.818001504631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45933.818001504631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45933.818001504631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45933.818001504631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45933.818001504631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45933.818001504631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45933.818001504631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45933.818001504631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45933.818001504631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45933.818001504631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45933.818001504631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45933.818001504631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45933.818001504631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45933.818001504631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45933.818001504631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45933.818001504631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45933.818001504631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45933.818001504631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45933.818001504631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45933.818001504631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45933.818001504631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45933.818001504631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45933.818001504631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45933.818001504631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45933.818001504631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45933.818001504631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45933.818001504631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45933.818001504631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45933.818001504631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45933.818001504631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45933.818001504631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45933.818001504631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45933.818001504631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45933.818001504631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45933.818001504631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45933.818001504631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45933.818001504631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45933.818001504631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45933.818001504631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45933.818001504631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45933.818001504631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45933.818001504631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45933.818001504631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45933.818001504631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45933.818001504631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45933.818001504631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45933.818001504631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45933.818001504631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45933.818001504631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45933.818001504631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45933.818001504631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45933.818001504631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45933.818001504631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45933.818001504631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45933.818001504631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45933.818001504631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45933.818001504631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45933.818001504631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45933.818001504631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45933.818001504631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45933.818001504631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45933.818001504631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45933.818001504631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45933.818001504631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45933.818001504631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45933.818001504631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45933.818001504631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45933.818001504631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45933.818001504631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45933.818001504631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45933.818001504631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45933.818001504631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45933.818001504631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45933.818001504631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45933.818001504631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45933.818001504631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45933.818001504631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45933.818001504631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45933.818001504631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45933.818001504631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45933.818001504631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45933.818001504631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45933.818001504631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45933.818001504631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45933.818001504631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45933.818001504631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45933.818001504631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45933.818001504631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45933.818001504631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45933.818001504631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45933.818001504631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45933.818001504631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45933.818001504631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45933.818001504631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45933.818001504631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45933.818001504631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45933.818001504631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45933.818001504631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45933.818001504631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45933.818001504631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45933.818001504631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45933.818001504631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45933.818001504631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45933.818001504631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45933.818001504631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45933.818001504631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45933.818001504631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45933.818001504631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45933.818001504631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45933.818001504631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45933.818001504631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45933.818001504631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45933.818001504631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45933.818001504631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45933.818001504631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45933.818001504631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45933.818001504631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45933.818001504631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45933.818001504631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45933.818001504631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45933.818001504631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45933.818001504631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45933.818001504631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45933.818001504631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45933.818001504631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45933.818001504631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45933.818001504631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45933.818001504631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45933.818001504631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45933.818001504631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45933.818001504631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45933.818001504631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45933.818001504631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45933.818001504631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45933.818001504631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45933.818001504631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75" t="s">
        <v>5221</v>
      </c>
      <c r="E2" s="18"/>
      <c r="F2" s="20"/>
      <c r="G2" s="21">
        <f t="shared" ref="G2:G62" ca="1" si="0">IFERROR(NOW()-F2,"-")</f>
        <v>45933.818001504631</v>
      </c>
      <c r="H2" s="22"/>
      <c r="I2" s="19" t="str">
        <f>IFERROR(VLOOKUP(D2,DB!A:F,6,0),"")</f>
        <v>SCECO-Rental-Genset</v>
      </c>
      <c r="J2" s="18" t="str">
        <f>IFERROR(VLOOKUP(D2,DB!A:G,7,0),"")</f>
        <v>In progress</v>
      </c>
      <c r="K2" s="50"/>
      <c r="L2" s="23" t="str">
        <f>IFERROR(VLOOKUP(D2,DB!A:I,9,0),"")</f>
        <v>Zain</v>
      </c>
    </row>
    <row r="3" spans="1:13" ht="15" customHeight="1">
      <c r="A3" s="19"/>
      <c r="B3" s="75" t="str">
        <f>IFERROR(VLOOKUP(D3,DB!A:K,11,0),"")</f>
        <v>R3</v>
      </c>
      <c r="C3" s="18"/>
      <c r="D3" s="18" t="s">
        <v>5255</v>
      </c>
      <c r="E3" s="18"/>
      <c r="F3" s="20"/>
      <c r="G3" s="21">
        <f t="shared" ca="1" si="0"/>
        <v>45933.818001504631</v>
      </c>
      <c r="H3" s="22"/>
      <c r="I3" s="19" t="str">
        <f>IFERROR(VLOOKUP(D3,DB!A:F,6,0),"")</f>
        <v>Power cube</v>
      </c>
      <c r="J3" s="18" t="str">
        <f>IFERROR(VLOOKUP(D3,DB!A:G,7,0),"")</f>
        <v>In progress</v>
      </c>
      <c r="K3" s="50"/>
      <c r="L3" s="23" t="str">
        <f>IFERROR(VLOOKUP(D3,DB!A:I,9,0),"")</f>
        <v>Zain</v>
      </c>
    </row>
    <row r="4" spans="1:13" ht="15" customHeight="1">
      <c r="A4" s="19"/>
      <c r="B4" s="75" t="str">
        <f>IFERROR(VLOOKUP(D4,DB!A:K,11,0),"")</f>
        <v/>
      </c>
      <c r="C4" s="18"/>
      <c r="D4" s="75"/>
      <c r="E4" s="18"/>
      <c r="F4" s="20"/>
      <c r="G4" s="21">
        <f t="shared" ca="1" si="0"/>
        <v>45933.818001504631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45933.818001504631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45933.818001504631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45933.818001504631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45933.818001504631</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45933.818001504631</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45933.818001504631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45933.818001504631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45933.818001504631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45933.818001504631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45933.818001504631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45933.818001504631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45933.818001504631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45933.818001504631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45933.818001504631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45933.818001504631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45933.818001504631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45933.818001504631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45933.818001504631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45933.818001504631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45933.818001504631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45933.818001504631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45933.818001504631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45933.818001504631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45933.818001504631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45933.818001504631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45933.818001504631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45933.818001504631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45933.818001504631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45933.818001504631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45933.818001504631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45933.818001504631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45933.818001504631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45933.818001504631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45933.818001504631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45933.818001504631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45933.818001504631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45933.818001504631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45933.818001504631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45933.818001504631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45933.818001504631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45933.818001504631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45933.818001504631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45933.818001504631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45933.818001504631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45933.818001504631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45933.818001504631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45933.818001504631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45933.818001504631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45933.818001504631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45933.818001504631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45933.818001504631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45933.818001504631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45933.818001504631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45933.818001504631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45933.818001504631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45933.818001504631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45933.818001504631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45933.818001504631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45933.818001504631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45933.818001504631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45933.818001504631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45933.818001504631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45933.818001504631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45933.818001504631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45933.818001504631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45933.818001504631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45933.818001504631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45933.818001504631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45933.818001504631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45933.818001504631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45933.818001504631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45933.818001504631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45933.818001504631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45933.818001504631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45933.818001504631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45933.818001504631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45933.818001504631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45933.818001504631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45933.818001504631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45933.818001504631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45933.818001504631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45933.818001504631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45933.818001504631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45933.818001504631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45933.818001504631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45933.818001504631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45933.818001504631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45933.818001504631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45933.818001504631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45933.818001504631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45933.818001504631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45933.818001504631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45933.818001504631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45933.818001504631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45933.818001504631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45933.818001504631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45933.818001504631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45933.818001504631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45933.818001504631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45933.818001504631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45933.818001504631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45933.818001504631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45933.818001504631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45933.818001504631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45933.818001504631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45933.818001504631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45933.818001504631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45933.818001504631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45933.818001504631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45933.818001504631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45933.818001504631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45933.818001504631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45933.818001504631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45933.818001504631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45933.818001504631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45933.818001504631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45933.818001504631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45933.818001504631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45933.818001504631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45933.818001504631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45933.818001504631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45933.818001504631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45933.818001504631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45933.818001504631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45933.818001504631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45933.818001504631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45933.818001504631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45933.818001504631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45933.818001504631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45933.818001504631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45933.818001504631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45933.818001504631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45933.818001504631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45933.818001504631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45933.818001504631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45933.818001504631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45933.818001504631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45933.818001504631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45933.818001504631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45933.818001504631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45933.818001504631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45933.818001504631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45933.818001504631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45933.818001504631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45933.818001504631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45933.818001504631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45933.818001504631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45933.818001504631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45933.818001504631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45933.818001504631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45933.818001504631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45933.818001504631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45933.818001504631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45933.818001504631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45933.818001504631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45933.818001504631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45933.818001504631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45933.818001504631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45933.818001504631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45933.818001504631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45933.818001504631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45933.818001504631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45933.818001504631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45933.818001504631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45933.818001504631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45933.818001504631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45933.818001504631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45933.818001504631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45933.818001504631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45933.818001504631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45933.818001504631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45933.818001504631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45933.818001504631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45933.818001504631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45933.818001504631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45933.818001504631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45933.818001504631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45933.818001504631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45933.818001504631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45933.818001504631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45933.818001504631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45933.818001504631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45933.818001504631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45933.818001504631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45933.818001504631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45933.818001504631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45933.818001504631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45933.818001504631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45933.818001504631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45933.818001504631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45933.818001504631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45933.818001504631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45933.818001504631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45933.818001504631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45933.818001504631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45933.818001504631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45933.818001504631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45933.818001504631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45933.818001504631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45933.818001504631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45933.818001504631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45933.818001504631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45933.818001504631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45933.818001504631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45933.818001504631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45933.818001504631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45933.818001504631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45933.818001504631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45933.818001504631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45933.818001504631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45933.818001504631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45933.818001504631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45933.818001504631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45933.818001504631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45933.818001504631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45933.818001504631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45933.818001504631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45933.818001504631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45933.818001504631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45933.818001504631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45933.818001504631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45933.818001504631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45933.818001504631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45933.818001504631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45933.818001504631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45933.818001504631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45933.818001504631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45933.818001504631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45933.818001504631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45933.818001504631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45933.818001504631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45933.818001504631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45933.818001504631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45933.818001504631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45933.818001504631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45933.818001504631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45933.818001504631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45933.818001504631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45933.818001504631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45933.818001504631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45933.818001504631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45933.818001504631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45933.818001504631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45933.818001504631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45933.818001504631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45933.818001504631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45933.818001504631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45933.818001504631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45933.818001504631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45933.818001504631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45933.818001504631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45933.818001504631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45933.818001504631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45933.818001504631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45933.818001504631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45933.818001504631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45933.818001504631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45933.818001504631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45933.818001504631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45933.818001504631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45933.818001504631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45933.818001504631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45933.818001504631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45933.818001504631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45933.818001504631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45933.818001504631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45933.818001504631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45933.818001504631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45933.818001504631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45933.818001504631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45933.818001504631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45933.818001504631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45933.818001504631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45933.818001504631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45933.818001504631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45933.818001504631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45933.818001504631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45933.818001504631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45933.818001504631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45933.818001504631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45933.818001504631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45933.818001504631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45933.818001504631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45933.818001504631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45933.818001504631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45933.818001504631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45933.818001504631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45933.818001504631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45933.818001504631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45933.818001504631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45933.818001504631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45933.818001504631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45933.818001504631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45933.818001504631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45933.818001504631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45933.818001504631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45933.818001504631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45933.818001504631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45933.818001504631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45933.818001504631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45933.818001504631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45933.818001504631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45933.818001504631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45933.818001504631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45933.818001504631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45933.818001504631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45933.818001504631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45933.818001504631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45933.818001504631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45933.818001504631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45933.818001504631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45933.818001504631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45933.818001504631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45933.818001504631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45933.818001504631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45933.818001504631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45933.818001504631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45933.818001504631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45933.818001504631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45933.818001504631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45933.818001504631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45933.818001504631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45933.818001504631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45933.818001504631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45933.818001504631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45933.818001504631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45933.818001504631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45933.818001504631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45933.818001504631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45933.818001504631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45933.818001504631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45933.818001504631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45933.818001504631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45933.818001504631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45933.818001504631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45933.818001504631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45933.818001504631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45933.818001504631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45933.818001504631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45933.818001504631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45933.818001504631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45933.818001504631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45933.818001504631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45933.818001504631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45933.818001504631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45933.818001504631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45933.818001504631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45933.818001504631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45933.818001504631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45933.818001504631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45933.818001504631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45933.818001504631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45933.818001504631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45933.818001504631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45933.818001504631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45933.818001504631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45933.818001504631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45933.818001504631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45933.818001504631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45933.818001504631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45933.818001504631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45933.818001504631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45933.818001504631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45933.818001504631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45933.818001504631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45933.818001504631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45933.818001504631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45933.818001504631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45933.818001504631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45933.818001504631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45933.818001504631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45933.818001504631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45933.818001504631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45933.818001504631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45933.818001504631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45933.818001504631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45933.818001504631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45933.818001504631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45933.818001504631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45933.818001504631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45933.818001504631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45933.818001504631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45933.818001504631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45933.818001504631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45933.818001504631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45933.818001504631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45933.818001504631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45933.818001504631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45933.818001504631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45933.818001504631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45933.818001504631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45933.818001504631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45933.818001504631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45933.818001504631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45933.818001504631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45933.818001504631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45933.818001504631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45933.818001504631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45933.818001504631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45933.818001504631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45933.818001504631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45933.818001504631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45933.818001504631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45933.818001504631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45933.818001504631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45933.818001504631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45933.818001504631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45933.818001504631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45933.818001504631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45933.818001504631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45933.818001504631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45933.818001504631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45933.818001504631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45933.818001504631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45933.818001504631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45933.818001504631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45933.818001504631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45933.818001504631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45933.818001504631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45933.818001504631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45933.818001504631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45933.818001504631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45933.818001504631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45933.818001504631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45933.818001504631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45933.818001504631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45933.818001504631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45933.818001504631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45933.818001504631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45933.818001504631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45933.818001504631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45933.818001504631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45933.818001504631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45933.818001504631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45933.818001504631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45933.818001504631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45933.818001504631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45933.818001504631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45933.818001504631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45933.818001504631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45933.818001504631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45933.818001504631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45933.818001504631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45933.818001504631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45933.818001504631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45933.818001504631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45933.818001504631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45933.818001504631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45933.818001504631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45933.818001504631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45933.818001504631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45933.818001504631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45933.818001504631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45933.818001504631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45933.818001504631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45933.818001504631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45933.818001504631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45933.818001504631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45933.818001504631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45933.818001504631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45933.818001504631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45933.818001504631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45933.818001504631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45933.818001504631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45933.818001504631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45933.818001504631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45933.818001504631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45933.818001504631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45933.818001504631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45933.818001504631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45933.818001504631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45933.818001504631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45933.818001504631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45933.818001504631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45933.818001504631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45933.818001504631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45933.818001504631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45933.818001504631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45933.818001504631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45933.818001504631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45933.818001504631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45933.818001504631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45933.818001504631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45933.818001504631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45933.818001504631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45933.818001504631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45933.818001504631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45933.818001504631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45933.818001504631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45933.818001504631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45933.818001504631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45933.818001504631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45933.818001504631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45933.818001504631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45933.818001504631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45933.818001504631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45933.818001504631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45933.818001504631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45933.818001504631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45933.818001504631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45933.818001504631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45933.818001504631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45933.818001504631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45933.818001504631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45933.818001504631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45933.818001504631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45933.818001504631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45933.818001504631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45933.818001504631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45933.818001504631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45933.818001504631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45933.818001504631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45933.818001504631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45933.818001504631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45933.818001504631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45933.818001504631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45933.818001504631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45933.818001504631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45933.818001504631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45933.818001504631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45933.818001504631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45933.818001504631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45933.818001504631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45933.818001504631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45933.818001504631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45933.818001504631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45933.818001504631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45933.818001504631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45933.818001504631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45933.818001504631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45933.818001504631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45933.818001504631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45933.818001504631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45933.818001504631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45933.818001504631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45933.818001504631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45933.818001504631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45933.818001504631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45933.818001504631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45933.818001504631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45933.818001504631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45933.818001504631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45933.818001504631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45933.818001504631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45933.818001504631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45933.818001504631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45933.818001504631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45933.818001504631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45933.818001504631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45933.818001504631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45933.818001504631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45933.818001504631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45933.818001504631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45933.818001504631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45933.818001504631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45933.818001504631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45933.818001504631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45933.818001504631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45933.818001504631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45933.818001504631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45933.818001504631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45933.818001504631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45933.818001504631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45933.818001504631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45933.818001504631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45933.818001504631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45933.818001504631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45933.818001504631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45933.818001504631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45933.818001504631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45933.818001504631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45933.818001504631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45933.818001504631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45933.818001504631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45933.818001504631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45933.818001504631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45933.818001504631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45933.818001504631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45933.818001504631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45933.818001504631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45933.818001504631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45933.818001504631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45933.818001504631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45933.818001504631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45933.818001504631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45933.818001504631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45933.818001504631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45933.818001504631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45933.818001504631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45933.818001504631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45933.818001504631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45933.818001504631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45933.818001504631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45933.818001504631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45933.818001504631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45933.818001504631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45933.818001504631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45933.818001504631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45933.818001504631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45933.818001504631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45933.818001504631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45933.818001504631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45933.818001504631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45933.818001504631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45933.818001504631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45933.818001504631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45933.818001504631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45933.818001504631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45933.818001504631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45933.818001504631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45933.818001504631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45933.818001504631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45933.818001504631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45933.818001504631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45933.818001504631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45933.818001504631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45933.818001504631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45933.818001504631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45933.818001504631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45933.818001504631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45933.818001504631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45933.818001504631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45933.818001504631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45933.818001504631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45933.818001504631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45933.818001504631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45933.818001504631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45933.818001504631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45933.818001504631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45933.818001504631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45933.818001504631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45933.818001504631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45933.818001504631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45933.818001504631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45933.818001504631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45933.818001504631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45933.818001504631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45933.818001504631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45933.818001504631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45933.818001504631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45933.818001504631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45933.818001504631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45933.818001504631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45933.818001504631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45933.818001504631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45933.818001504631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45933.818001504631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45933.818001504631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45933.818001504631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45933.818001504631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45933.818001504631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45933.818001504631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45933.818001504631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45933.818001504631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45933.818001504631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45933.818001504631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45933.818001504631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45933.818001504631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45933.818001504631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45933.818001504631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45933.818001504631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45933.818001504631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45933.818001504631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45933.818001504631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45933.818001504631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45933.818001504631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45933.818001504631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45933.818001504631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45933.818001504631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45933.818001504631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45933.818001504631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45933.818001504631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45933.818001504631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45933.818001504631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45933.818001504631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45933.818001504631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45933.818001504631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45933.818001504631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45933.818001504631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45933.818001504631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45933.818001504631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45933.818001504631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45933.818001504631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45933.818001504631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45933.818001504631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45933.818001504631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45933.818001504631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45933.818001504631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45933.818001504631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45933.818001504631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45933.818001504631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45933.818001504631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45933.818001504631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45933.818001504631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45933.818001504631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45933.818001504631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45933.818001504631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45933.818001504631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45933.818001504631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45933.818001504631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45933.818001504631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45933.818001504631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45933.818001504631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45933.818001504631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45933.818001504631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45933.818001504631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45933.818001504631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45933.818001504631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45933.818001504631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45933.818001504631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45933.818001504631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45933.818001504631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45933.818001504631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45933.818001504631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45933.818001504631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45933.818001504631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45933.818001504631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45933.818001504631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45933.818001504631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45933.818001504631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45933.818001504631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45933.818001504631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45933.818001504631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45933.818001504631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45933.818001504631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45933.818001504631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45933.818001504631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45933.818001504631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45933.818001504631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45933.818001504631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45933.818001504631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45933.818001504631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45933.818001504631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45933.818001504631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45933.818001504631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45933.818001504631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45933.818001504631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45933.818001504631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45933.818001504631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45933.818001504631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45933.818001504631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45933.818001504631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45933.818001504631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45933.818001504631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45933.818001504631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45933.818001504631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45933.818001504631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45933.818001504631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45933.818001504631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45933.818001504631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45933.818001504631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45933.818001504631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45933.818001504631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45933.818001504631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45933.818001504631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45933.818001504631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45933.818001504631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45933.818001504631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45933.818001504631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45933.818001504631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45933.818001504631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45933.818001504631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45933.818001504631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45933.818001504631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45933.818001504631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45933.818001504631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45933.818001504631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45933.818001504631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45933.818001504631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45933.818001504631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45933.818001504631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45933.818001504631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45933.818001504631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45933.818001504631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45933.818001504631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45933.818001504631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45933.818001504631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45933.818001504631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45933.818001504631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45933.818001504631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45933.818001504631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45933.818001504631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45933.818001504631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45933.818001504631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45933.818001504631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45933.818001504631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45933.818001504631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45933.818001504631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45933.818001504631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45933.818001504631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45933.818001504631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45933.818001504631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45933.818001504631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45933.818001504631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45933.818001504631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45933.818001504631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45933.818001504631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45933.818001504631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45933.818001504631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45933.818001504631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45933.818001504631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45933.818001504631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45933.818001504631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45933.818001504631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45933.818001504631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45933.818001504631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45933.818001504631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45933.818001504631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45933.818001504631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45933.818001504631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45933.818001504631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45933.818001504631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45933.818001504631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45933.818001504631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45933.818001504631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45933.818001504631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45933.818001504631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45933.818001504631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45933.818001504631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45933.818001504631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45933.818001504631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45933.818001504631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45933.818001504631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45933.818001504631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45933.818001504631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45933.818001504631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45933.818001504631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45933.818001504631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45933.818001504631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45933.818001504631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45933.818001504631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45933.818001504631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45933.818001504631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45933.818001504631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45933.818001504631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45933.818001504631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45933.818001504631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45933.818001504631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45933.818001504631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45933.818001504631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45933.818001504631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45933.818001504631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45933.818001504631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45933.818001504631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45933.818001504631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45933.818001504631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45933.818001504631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45933.818001504631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45933.818001504631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45933.818001504631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45933.818001504631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45933.818001504631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45933.818001504631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45933.818001504631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45933.818001504631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45933.818001504631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45933.818001504631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45933.818001504631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45933.818001504631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45933.818001504631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45933.818001504631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45933.818001504631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45933.818001504631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45933.818001504631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45933.818001504631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45933.818001504631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45933.818001504631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45933.818001504631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45933.818001504631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45933.818001504631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45933.818001504631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45933.818001504631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45933.818001504631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45933.818001504631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45933.818001504631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45933.818001504631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45933.818001504631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45933.818001504631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45933.818001504631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45933.818001504631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45933.818001504631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45933.818001504631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45933.818001504631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45933.818001504631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45933.818001504631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45933.818001504631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45933.818001504631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45933.818001504631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45933.818001504631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45933.818001504631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45933.818001504631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45933.818001504631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45933.818001504631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45933.818001504631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45933.818001504631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45933.818001504631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45933.818001504631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45933.818001504631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45933.818001504631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45933.818001504631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45933.818001504631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45933.818001504631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45933.818001504631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45933.818001504631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45933.818001504631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45933.818001504631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45933.818001504631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45933.818001504631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45933.818001504631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45933.818001504631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45933.818001504631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45933.818001504631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45933.818001504631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45933.818001504631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45933.818001504631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45933.818001504631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45933.818001504631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45933.818001504631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45933.818001504631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45933.818001504631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45933.818001504631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45933.818001504631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45933.818001504631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45933.818001504631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45933.818001504631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45933.818001504631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45933.818001504631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45933.818001504631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45933.818001504631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45933.818001504631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45933.818001504631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45933.818001504631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45933.818001504631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45933.818001504631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45933.818001504631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45933.818001504631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45933.818001504631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45933.818001504631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45933.818001504631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45933.818001504631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45933.818001504631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45933.818001504631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45933.818001504631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45933.818001504631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45933.818001504631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45933.818001504631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45933.818001504631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45933.818001504631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45933.818001504631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45933.818001504631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45933.818001504631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45933.818001504631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45933.818001504631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45933.818001504631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45933.818001504631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45933.818001504631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45933.818001504631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45933.818001504631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45933.818001504631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45933.818001504631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45933.818001504631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45933.818001504631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45933.818001504631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45933.818001504631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45933.818001504631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45933.818001504631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45933.818001504631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45933.818001504631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45933.818001504631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45933.818001504631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45933.818001504631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45933.818001504631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45933.818001504631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45933.818001504631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45933.818001504631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45933.818001504631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45933.818001504631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45933.818001504631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45933.818001504631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45933.818001504631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45933.818001504631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45933.818001504631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45933.818001504631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45933.818001504631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45933.818001504631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45933.818001504631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45933.818001504631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45933.818001504631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45933.818001504631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45933.818001504631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45933.818001504631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45933.818001504631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45933.818001504631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45933.818001504631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45933.818001504631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45933.818001504631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45933.818001504631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45933.818001504631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45933.818001504631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45933.818001504631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45933.818001504631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45933.818001504631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45933.818001504631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45933.818001504631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45933.818001504631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45933.818001504631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45933.818001504631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45933.818001504631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45933.818001504631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45933.818001504631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45933.818001504631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45933.818001504631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45933.818001504631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45933.818001504631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45933.818001504631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45933.818001504631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45933.818001504631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45933.818001504631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45933.818001504631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45933.818001504631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45933.818001504631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45933.818001504631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45933.818001504631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45933.818001504631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45933.818001504631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45933.818001504631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45933.818001504631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45933.818001504631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45933.818001504631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45933.818001504631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45933.818001504631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45933.818001504631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45933.818001504631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45933.818001504631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45933.818001504631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45933.818001504631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45933.818001504631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45933.818001504631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45933.818001504631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45933.818001504631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45933.818001504631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45933.818001504631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45933.818001504631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45933.818001504631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45933.818001504631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45933.818001504631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45933.818001504631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45933.818001504631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45933.818001504631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45933.818001504631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45933.818001504631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45933.818001504631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45933.818001504631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45933.818001504631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45933.818001504631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45933.818001504631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45933.818001504631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45933.818001504631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45933.818001504631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45933.818001504631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45933.818001504631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45933.818001504631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45933.818001504631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45933.818001504631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45933.818001504631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45933.818001504631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45933.818001504631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45933.818001504631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45933.818001504631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45933.818001504631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45933.818001504631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45933.818001504631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45933.818001504631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45933.818001504631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45933.818001504631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45933.818001504631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45933.818001504631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45933.818001504631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45933.818001504631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45933.818001504631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45933.818001504631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45933.818001504631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45933.818001504631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45933.818001504631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45933.818001504631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45933.818001504631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45933.818001504631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45933.818001504631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45933.818001504631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45933.818001504631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45933.818001504631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45933.818001504631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45933.818001504631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45933.818001504631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45933.818001504631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45933.818001504631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45933.818001504631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45933.818001504631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45933.818001504631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45933.818001504631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45933.818001504631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45933.818001504631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45933.818001504631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45933.818001504631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45933.818001504631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45933.818001504631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45933.818001504631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45933.818001504631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45933.818001504631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45933.818001504631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45933.818001504631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45933.818001504631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45933.818001504631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45933.818001504631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45933.818001504631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45933.818001504631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45933.818001504631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45933.818001504631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45933.818001504631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45933.818001504631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45933.818001504631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45933.818001504631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45933.818001504631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45933.818001504631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45933.818001504631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45933.818001504631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45933.818001504631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45933.818001504631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45933.818001504631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45933.818001504631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45933.818001504631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45933.818001504631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45933.818001504631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45933.818001504631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45933.818001504631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45933.818001504631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45933.818001504631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45933.818001504631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45933.818001504631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45933.818001504631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45933.818001504631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45933.818001504631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45933.818001504631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45933.818001504631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45933.818001504631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45933.818001504631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45933.818001504631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45933.818001504631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45933.818001504631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45933.818001504631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45933.818001504631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45933.818001504631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45933.818001504631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45933.818001504631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45933.818001504631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45933.818001504631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45933.818001504631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45933.818001504631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45933.818001504631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45933.818001504631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45933.818001504631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45933.818001504631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45933.818001504631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45933.818001504631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45933.818001504631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45933.818001504631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45933.818001504631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45933.818001504631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45933.818001504631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45933.818001504631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45933.818001504631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45933.818001504631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45933.818001504631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45933.818001504631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45933.818001504631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45933.818001504631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45933.818001504631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45933.818001504631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45933.818001504631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45933.818001504631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45933.818001504631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45933.818001504631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45933.818001504631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45933.818001504631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45933.818001504631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45933.818001504631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45933.818001504631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45933.818001504631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45933.818001504631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45933.818001504631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45933.818001504631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45933.818001504631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45933.818001504631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45933.818001504631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45933.818001504631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45933.818001504631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45933.818001504631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45933.818001504631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45933.818001504631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45933.818001504631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45933.818001504631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45933.818001504631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45933.818001504631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45933.818001504631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45933.818001504631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45933.818001504631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45933.818001504631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45933.818001504631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45933.818001504631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45933.818001504631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45933.818001504631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45933.818001504631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45933.818001504631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45933.818001504631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45933.818001504631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45933.818001504631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45933.818001504631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45933.818001504631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45933.818001504631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45933.818001504631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45933.818001504631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45933.818001504631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45933.818001504631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45933.818001504631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45933.818001504631</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230.33728391203476</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2.9277237268543104</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45933.818001504631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45933.818001504631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45933.818001504631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45933.818001504631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45933.818001504631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45933.818001504631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45933.818001504631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45933.818001504631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45933.818001504631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45933.818001504631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45933.818001504631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45933.818001504631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45933.818001504631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45933.818001504631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45933.818001504631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45933.818001504631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45933.818001504631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45933.818001504631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45933.818001504631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45933.818001504631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45933.818001504631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45933.818001504631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45933.818001504631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45933.818001504631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45933.818001504631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45933.818001504631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45933.818001504631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45933.818001504631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45933.818001504631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45933.818001504631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45933.818001504631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45933.818001504631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45933.818001504631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45933.818001504631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45933.818001504631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45933.818001504631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45933.818001504631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45933.818001504631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45933.818001504631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45933.818001504631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45933.818001504631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45933.818001504631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45933.818001504631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45933.818001504631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45933.818001504631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45933.818001504631</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41.985941319442645</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7.6291241898143198</v>
      </c>
      <c r="H3" s="38">
        <v>45926.158159722225</v>
      </c>
      <c r="I3" s="37" t="str">
        <f>IFERROR(VLOOKUP(D3,DB!A:F,6,0),"")</f>
        <v>SCECO</v>
      </c>
      <c r="J3" s="37" t="str">
        <f>IFERROR(VLOOKUP(D3,DB!A:G,7,0),"")</f>
        <v>Good</v>
      </c>
      <c r="K3" s="37" t="s">
        <v>39060</v>
      </c>
      <c r="L3" s="37" t="str">
        <f>IFERROR(VLOOKUP(D3,DB!A:I,9,0),"")</f>
        <v>Latis</v>
      </c>
      <c r="M3" s="136"/>
    </row>
    <row r="4" spans="1:13" ht="15">
      <c r="A4" s="37" t="s">
        <v>39061</v>
      </c>
      <c r="B4" s="37" t="str">
        <f>IFERROR(VLOOKUP(D4,DB!A:K,11,0),"")</f>
        <v>R5</v>
      </c>
      <c r="C4" s="37">
        <v>1</v>
      </c>
      <c r="D4" s="37" t="s">
        <v>32285</v>
      </c>
      <c r="E4" s="37" t="s">
        <v>38964</v>
      </c>
      <c r="F4" s="38">
        <v>45933.795034722221</v>
      </c>
      <c r="G4" s="39">
        <f ca="1">IFERROR(NOW()-F4,"-")</f>
        <v>2.2966782409639563E-2</v>
      </c>
      <c r="H4" s="38">
        <v>45933.788784722223</v>
      </c>
      <c r="I4" s="37" t="str">
        <f>IFERROR(VLOOKUP(D4,DB!A:F,6,0),"")</f>
        <v>Generator-SG</v>
      </c>
      <c r="J4" s="37" t="str">
        <f>IFERROR(VLOOKUP(D4,DB!A:G,7,0),"")</f>
        <v>Vandalized</v>
      </c>
      <c r="K4" s="37" t="s">
        <v>39062</v>
      </c>
      <c r="L4" s="37" t="str">
        <f>IFERROR(VLOOKUP(D4,DB!A:I,9,0),"")</f>
        <v>Latis</v>
      </c>
      <c r="M4" s="136"/>
    </row>
    <row r="5" spans="1:13" ht="15">
      <c r="A5" s="37" t="s">
        <v>39063</v>
      </c>
      <c r="B5" s="37" t="str">
        <f>IFERROR(VLOOKUP(D5,DB!A:K,11,0),"")</f>
        <v>R5</v>
      </c>
      <c r="C5" s="37">
        <v>1</v>
      </c>
      <c r="D5" s="137" t="s">
        <v>33604</v>
      </c>
      <c r="E5" s="37" t="s">
        <v>38964</v>
      </c>
      <c r="F5" s="38">
        <v>45933.789560185185</v>
      </c>
      <c r="G5" s="39">
        <f ca="1">IFERROR(NOW()-F5,"-")</f>
        <v>2.8441319445846602E-2</v>
      </c>
      <c r="H5" s="38">
        <v>45933.783310185187</v>
      </c>
      <c r="I5" s="37" t="str">
        <f>IFERROR(VLOOKUP(D5,DB!A:F,6,0),"")</f>
        <v>Generator-SG</v>
      </c>
      <c r="J5" s="37" t="str">
        <f>IFERROR(VLOOKUP(D5,DB!A:G,7,0),"")</f>
        <v>Vandalized</v>
      </c>
      <c r="K5" s="37" t="s">
        <v>39064</v>
      </c>
      <c r="L5" s="37" t="str">
        <f>IFERROR(VLOOKUP(D5,DB!A:I,9,0),"")</f>
        <v>Latis</v>
      </c>
      <c r="M5" s="136"/>
    </row>
    <row r="6" spans="1:13" ht="15">
      <c r="A6" s="37" t="s">
        <v>39065</v>
      </c>
      <c r="B6" s="37" t="str">
        <f>IFERROR(VLOOKUP(D6,DB!A:K,11,0),"")</f>
        <v>R5</v>
      </c>
      <c r="C6" s="37">
        <v>1</v>
      </c>
      <c r="D6" s="137" t="s">
        <v>36036</v>
      </c>
      <c r="E6" s="37" t="s">
        <v>38964</v>
      </c>
      <c r="F6" s="38">
        <v>45933.812557870369</v>
      </c>
      <c r="G6" s="39">
        <f ca="1">IFERROR(NOW()-F6,"-")</f>
        <v>5.4436342616099864E-3</v>
      </c>
      <c r="H6" s="38">
        <v>45933.807002314818</v>
      </c>
      <c r="I6" s="37" t="str">
        <f>IFERROR(VLOOKUP(D6,DB!A:F,6,0),"")</f>
        <v>Generator-SG</v>
      </c>
      <c r="J6" s="37" t="str">
        <f>IFERROR(VLOOKUP(D6,DB!A:G,7,0),"")</f>
        <v>Dead</v>
      </c>
      <c r="K6" s="37" t="s">
        <v>39066</v>
      </c>
      <c r="L6" s="37" t="str">
        <f>IFERROR(VLOOKUP(D6,DB!A:I,9,0),"")</f>
        <v>Latis</v>
      </c>
      <c r="M6" s="136"/>
    </row>
    <row r="7" spans="1:13" ht="15">
      <c r="A7" s="37"/>
      <c r="B7" s="37" t="str">
        <f>IFERROR(VLOOKUP(D7,DB!A:K,11,0),"")</f>
        <v/>
      </c>
      <c r="C7" s="37"/>
      <c r="D7" s="37"/>
      <c r="E7" s="37"/>
      <c r="F7" s="38"/>
      <c r="G7" s="39">
        <f ca="1">IFERROR(NOW()-F7,"-")</f>
        <v>45933.818001504631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45933.818001504631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45933.818001504631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45933.818001504631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45933.818001504631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45933.818001504631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45933.818001504631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45933.818001504631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45933.818001504631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45933.818001504631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45933.818001504631</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45933.818001504631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45933.818001504631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45933.818001504631</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45933.818001504631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45933.818001504631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45933.818001504631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45933.818001504631</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45933.818001504631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45933.818001504631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45933.818001504631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45933.818001504631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45933.818001504631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45933.818001504631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45933.818001504631</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45933.818001504631</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45933.818001504631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45933.818001504631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45933.818001504631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45933.818001504631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45933.818001504631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45933.818001504631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45933.818001504631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45933.818001504631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45933.818001504631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45933.818001504631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45933.818001504631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45933.818001504631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45933.818001504631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45933.818001504631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45933.818001504631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45933.818001504631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45933.818001504631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45933.818001504631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45933.818001504631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45933.818001504631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45933.818001504631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45933.818001504631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45933.818001504631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45933.818001504631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45933.818001504631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45933.818001504631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45933.818001504631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45933.818001504631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45933.818001504631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45933.818001504631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45933.818001504631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45933.818001504631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45933.818001504631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45933.818001504631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45933.818001504631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45933.818001504631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45933.818001504631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45933.818001504631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45933.818001504631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45933.818001504631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45933.818001504631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45933.818001504631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45933.818001504631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45933.818001504631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45933.818001504631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45933.818001504631</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45933.818001504631</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45933.818001504631</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45933.818001504631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45933.818001504631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45933.818001504631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45933.818001504631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45933.818001504631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45933.818001504631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45933.818001504631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45933.818001504631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45933.818001504631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45933.818001504631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45933.818001504631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45933.818001504631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45933.818001504631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45933.818001504631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45933.818001504631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45933.818001504631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45933.818001504631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45933.818001504631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45933.818001504631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45933.818001504631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45933.818001504631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45933.818001504631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45933.818001504631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45933.818001504631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45933.818001504631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45933.818001504631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45933.818001504631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45933.818001504631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45933.818001504631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45933.818001504631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45933.818001504631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45933.818001504631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45933.818001504631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45933.818001504631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45933.818001504631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45933.818001504631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45933.818001504631</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45933.818001504631</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45933.818001504631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45933.818001504631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45933.818001504631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45933.818001504631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45933.818001504631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45933.818001504631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45933.818001504631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45933.818001504631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45933.818001504631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45933.818001504631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45933.818001504631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45933.818001504631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45933.818001504631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45933.818001504631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45933.818001504631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45933.818001504631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45933.818001504631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45933.818001504631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45933.818001504631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45933.818001504631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45933.818001504631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45933.818001504631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45933.818001504631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45933.818001504631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45933.818001504631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45933.818001504631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45933.818001504631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45933.818001504631</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45933.818001504631</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45933.818001504631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45933.818001504631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45933.818001504631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45933.818001504631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45933.818001504631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45933.818001504631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45933.818001504631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45933.818001504631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45933.818001504631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45933.818001504631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45933.818001504631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45933.818001504631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45933.818001504631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45933.818001504631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45933.818001504631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45933.818001504631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45933.818001504631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45933.818001504631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45933.818001504631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45933.818001504631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45933.818001504631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45933.818001504631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45933.818001504631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45933.818001504631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45933.818001504631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45933.818001504631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45933.818001504631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45933.818001504631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45933.818001504631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45933.818001504631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45933.818001504631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45933.818001504631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45933.818001504631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45933.818001504631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45933.818001504631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45933.818001504631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45933.818001504631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45933.818001504631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45933.818001504631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45933.818001504631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45933.818001504631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45933.818001504631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45933.818001504631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45933.818001504631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45933.818001504631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45933.818001504631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45933.818001504631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45933.818001504631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45933.818001504631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45933.818001504631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45933.818001504631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45933.818001504631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45933.818001504631</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45933.818001504631</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4"/>
  <sheetViews>
    <sheetView tabSelected="1" workbookViewId="0">
      <selection activeCell="K10" sqref="K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4.6742862268511089</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7.0451542824084754</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0.99935567129432457</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39072</v>
      </c>
      <c r="B5" s="137" t="str">
        <f>IFERROR(VLOOKUP(D5,DB!A:K,11,0),"")</f>
        <v>R6</v>
      </c>
      <c r="C5" s="137">
        <v>1</v>
      </c>
      <c r="D5" s="137" t="s">
        <v>34839</v>
      </c>
      <c r="E5" s="137"/>
      <c r="F5" s="137"/>
      <c r="G5" s="137">
        <f ca="1">IFERROR(NOW()-F5,"-")</f>
        <v>45933.818001504631</v>
      </c>
      <c r="H5" s="137" t="s">
        <v>39073</v>
      </c>
      <c r="I5" s="137" t="str">
        <f>IFERROR(VLOOKUP(D5,DB!A:F,6,0),"")</f>
        <v>SCECO</v>
      </c>
      <c r="J5" s="137" t="str">
        <f>IFERROR(VLOOKUP(D5,DB!A:G,7,0),"")</f>
        <v>In progress</v>
      </c>
      <c r="K5" s="137" t="s">
        <v>39074</v>
      </c>
      <c r="L5" s="137" t="str">
        <f>IFERROR(VLOOKUP(D5,DB!A:I,9,0),"")</f>
        <v>Latis</v>
      </c>
    </row>
    <row r="6" spans="1:16383" ht="31.5" customHeight="1">
      <c r="A6" s="121" t="s">
        <v>39072</v>
      </c>
      <c r="B6" s="137" t="str">
        <f>IFERROR(VLOOKUP(D6,DB!A:K,11,0),"")</f>
        <v>R6</v>
      </c>
      <c r="C6" s="137">
        <v>3</v>
      </c>
      <c r="D6" s="137" t="s">
        <v>37240</v>
      </c>
      <c r="E6" s="137"/>
      <c r="F6" s="137"/>
      <c r="G6" s="137">
        <f ca="1">IFERROR(NOW()-F6,"-")</f>
        <v>45933.818001504631</v>
      </c>
      <c r="H6" s="140">
        <v>45933.792523148149</v>
      </c>
      <c r="I6" s="137" t="str">
        <f>IFERROR(VLOOKUP(D6,DB!A:F,6,0),"")</f>
        <v>SCECO</v>
      </c>
      <c r="J6" s="137" t="str">
        <f>IFERROR(VLOOKUP(D6,DB!A:G,7,0),"")</f>
        <v>Vandalized</v>
      </c>
      <c r="K6" s="137"/>
      <c r="L6" s="137" t="str">
        <f>IFERROR(VLOOKUP(D6,DB!A:I,9,0),"")</f>
        <v>Latis</v>
      </c>
    </row>
    <row r="7" spans="1:16383" ht="31.5" customHeight="1">
      <c r="A7" s="121"/>
      <c r="B7" s="137" t="str">
        <f>IFERROR(VLOOKUP(D7,DB!A:K,11,0),"")</f>
        <v/>
      </c>
      <c r="C7" s="137"/>
      <c r="D7" s="137"/>
      <c r="E7" s="137"/>
      <c r="F7" s="137"/>
      <c r="G7" s="137">
        <f ca="1">IFERROR(NOW()-F7,"-")</f>
        <v>45933.818001504631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45933.818001504631</v>
      </c>
      <c r="H8" s="137"/>
      <c r="I8" s="137" t="str">
        <f>IFERROR(VLOOKUP(D8,DB!A:F,6,0),"")</f>
        <v/>
      </c>
      <c r="J8" s="137" t="str">
        <f>IFERROR(VLOOKUP(D8,DB!A:G,7,0),"")</f>
        <v/>
      </c>
      <c r="K8" s="137"/>
      <c r="L8" s="137" t="str">
        <f>IFERROR(VLOOKUP(D8,DB!A:I,9,0),"")</f>
        <v/>
      </c>
    </row>
    <row r="9" spans="1:16383" ht="31.5" customHeight="1">
      <c r="A9" s="121"/>
      <c r="B9" s="120" t="str">
        <f>IFERROR(VLOOKUP(D9,DB!A:K,11,0),"")</f>
        <v/>
      </c>
      <c r="C9" s="122"/>
      <c r="D9" s="120"/>
      <c r="E9" s="123"/>
      <c r="F9" s="124"/>
      <c r="G9" s="89">
        <f ca="1">IFERROR(NOW()-F9,"-")</f>
        <v>45933.818001504631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45933.818001504631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45933.818001504631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45933.818001504631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45933.818001504631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45933.818001504631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45933.818001504631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45933.818001504631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45933.818001504631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45933.818001504631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45933.818001504631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45933.818001504631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45933.818001504631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45933.818001504631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45933.818001504631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45933.818001504631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45933.818001504631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45933.818001504631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45933.818001504631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45933.818001504631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45933.818001504631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45933.818001504631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45933.818001504631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45933.818001504631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45933.818001504631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45933.818001504631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45933.818001504631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45933.818001504631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45933.818001504631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45933.818001504631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45933.818001504631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45933.818001504631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45933.818001504631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45933.818001504631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45933.818001504631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45933.818001504631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45933.818001504631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45933.818001504631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45933.818001504631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45933.818001504631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45933.818001504631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45933.818001504631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45933.818001504631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45933.818001504631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45933.818001504631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45933.818001504631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45933.818001504631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45933.818001504631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45933.818001504631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45933.818001504631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45933.818001504631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45933.818001504631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45933.818001504631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45933.818001504631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45933.818001504631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45933.818001504631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45933.818001504631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45933.818001504631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45933.818001504631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45933.818001504631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45933.818001504631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45933.818001504631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45933.818001504631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45933.818001504631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45933.818001504631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45933.818001504631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45933.818001504631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45933.818001504631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45933.818001504631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45933.818001504631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45933.818001504631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45933.818001504631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45933.818001504631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45933.818001504631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45933.818001504631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45933.818001504631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45933.818001504631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45933.818001504631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45933.818001504631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45933.818001504631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45933.818001504631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45933.818001504631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45933.818001504631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45933.818001504631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45933.818001504631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45933.818001504631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45933.818001504631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45933.818001504631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45933.818001504631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45933.818001504631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45933.818001504631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45933.818001504631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45933.818001504631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45933.818001504631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45933.818001504631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45933.818001504631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45933.818001504631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45933.818001504631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45933.818001504631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45933.818001504631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45933.818001504631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45933.818001504631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45933.818001504631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45933.818001504631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45933.818001504631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45933.818001504631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45933.818001504631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45933.818001504631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45933.818001504631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45933.818001504631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45933.818001504631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45933.818001504631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45933.818001504631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45933.818001504631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45933.818001504631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45933.818001504631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45933.818001504631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45933.818001504631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45933.818001504631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45933.818001504631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45933.818001504631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45933.818001504631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45933.818001504631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45933.818001504631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45933.818001504631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45933.818001504631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45933.818001504631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45933.818001504631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45933.818001504631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45933.818001504631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45933.818001504631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45933.818001504631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45933.818001504631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45933.818001504631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45933.818001504631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45933.818001504631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45933.818001504631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45933.818001504631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45933.818001504631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45933.818001504631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45933.818001504631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45933.818001504631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45933.818001504631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45933.818001504631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45933.818001504631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45933.818001504631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45933.818001504631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45933.818001504631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45933.818001504631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45933.818001504631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45933.818001504631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45933.818001504631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45933.818001504631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45933.818001504631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45933.818001504631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45933.818001504631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45933.818001504631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45933.818001504631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45933.818001504631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45933.818001504631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45933.818001504631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45933.818001504631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45933.818001504631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45933.818001504631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45933.818001504631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45933.818001504631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45933.818001504631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45933.818001504631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45933.818001504631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45933.818001504631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45933.818001504631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45933.818001504631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45933.818001504631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45933.818001504631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45933.818001504631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45933.818001504631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45933.818001504631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45933.818001504631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45933.818001504631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45933.818001504631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45933.818001504631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45933.818001504631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45933.818001504631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45933.818001504631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45933.818001504631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45933.818001504631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45933.818001504631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45933.818001504631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45933.818001504631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45933.818001504631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45933.818001504631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45933.818001504631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45933.818001504631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45933.818001504631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45933.818001504631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45933.818001504631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45933.818001504631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45933.818001504631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45933.818001504631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45933.818001504631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45933.818001504631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45933.818001504631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45933.818001504631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45933.818001504631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45933.818001504631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45933.818001504631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45933.818001504631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45933.818001504631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45933.818001504631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45933.818001504631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45933.818001504631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45933.818001504631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45933.818001504631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45933.818001504631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45933.818001504631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45933.818001504631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45933.818001504631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45933.818001504631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45933.818001504631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45933.818001504631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45933.818001504631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45933.818001504631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45933.818001504631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45933.818001504631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45933.818001504631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45933.818001504631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45933.818001504631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45933.818001504631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45933.818001504631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45933.818001504631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45933.818001504631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45933.818001504631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45933.818001504631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45933.818001504631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45933.818001504631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45933.818001504631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45933.818001504631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45933.818001504631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45933.818001504631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45933.818001504631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45933.818001504631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45933.818001504631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45933.818001504631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45933.818001504631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45933.818001504631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45933.818001504631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45933.818001504631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45933.818001504631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45933.818001504631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45933.818001504631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45933.818001504631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45933.818001504631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45933.818001504631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45933.818001504631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45933.818001504631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45933.818001504631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45933.818001504631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45933.818001504631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45933.818001504631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45933.818001504631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45933.818001504631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45933.818001504631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45933.818001504631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45933.818001504631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45933.818001504631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45933.818001504631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45933.818001504631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45933.818001504631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45933.818001504631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45933.818001504631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45933.818001504631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45933.818001504631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45933.818001504631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45933.818001504631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45933.818001504631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45933.818001504631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45933.818001504631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45933.818001504631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45933.818001504631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45933.818001504631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45933.818001504631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45933.818001504631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45933.818001504631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45933.818001504631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45933.818001504631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45933.818001504631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45933.818001504631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45933.818001504631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45933.818001504631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45933.818001504631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45933.818001504631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45933.818001504631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45933.818001504631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45933.818001504631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45933.818001504631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45933.818001504631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45933.818001504631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45933.818001504631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45933.818001504631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45933.818001504631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45933.818001504631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45933.818001504631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45933.818001504631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45933.818001504631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45933.818001504631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45933.818001504631</v>
      </c>
      <c r="H314" s="124"/>
      <c r="I314" s="120" t="str">
        <f>IFERROR(VLOOKUP(D314,DB!A:F,6,0),"")</f>
        <v/>
      </c>
      <c r="J314" s="119" t="str">
        <f>IFERROR(VLOOKUP(D314,DB!A:G,7,0),"")</f>
        <v/>
      </c>
      <c r="K314" s="125"/>
      <c r="L314" s="126" t="str">
        <f>IFERROR(VLOOKUP(D314,DB!A:I,9,0),"")</f>
        <v/>
      </c>
    </row>
  </sheetData>
  <dataValidations count="2">
    <dataValidation allowBlank="1" showInputMessage="1" showErrorMessage="1" sqref="E1" xr:uid="{380493DB-286A-4683-AF55-C78F04945A49}"/>
    <dataValidation type="list" allowBlank="1" showInputMessage="1" showErrorMessage="1" sqref="E5:E3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2025-10-03T16:40:31Z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