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91" documentId="13_ncr:1_{F6CB121F-512D-4AA6-A0C1-0FB36C537598}" xr6:coauthVersionLast="47" xr6:coauthVersionMax="47" xr10:uidLastSave="{8E8E3549-1F0A-4A4E-9DD4-C316E8BC8B0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<sst xmlns="http://schemas.openxmlformats.org/spreadsheetml/2006/main" count="178589" uniqueCount="39078">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</sst>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tabSelected="1"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272.09892037037207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45935.047346296298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45935.047346296298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45935.047346296298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45935.047346296298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45935.047346296298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45935.047346296298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45935.047346296298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45935.047346296298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45935.047346296298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45935.047346296298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45935.047346296298</v>
      </c>
      <c r="H13" s="68"/>
      <c r="I13" s="73" t="str">
        <f>IFERROR(VLOOKUP(D13,DB!A:F,6,0),"")</f>
        <v/>
      </c>
      <c r="J13" s="73" t="str">
        <f>IFERROR(VLOOKUP(D13,DB!A:G,7,0),"")</f>
        <v/>
      </c>
      <c r="K13" s="69"/>
      <c r="L13" s="70" t="str">
        <f>IFERROR(VLOOKUP(D13,DB!A:I,9,0),"")</f>
        <v/>
      </c>
    </row>
    <row r="14" spans="1:12" ht="15" customHeight="1">
      <c r="A14" s="63"/>
      <c r="B14" s="73" t="str">
        <f>IFERROR(VLOOKUP(D14,DB!A:K,11,0),"")</f>
        <v>R1</v>
      </c>
      <c r="C14" s="64"/>
      <c r="D14" s="64" t="s">
        <v>9389</v>
      </c>
      <c r="E14" s="65"/>
      <c r="F14" s="66"/>
      <c r="G14" s="67">
        <f ca="1">IFERROR(NOW()-F14,"")</f>
        <v>45935.047346296298</v>
      </c>
      <c r="H14" s="68"/>
      <c r="I14" s="73" t="str">
        <f>IFERROR(VLOOKUP(D14,DB!A:F,6,0),"")</f>
        <v>SCECO+STB</v>
      </c>
      <c r="J14" s="73" t="str">
        <f>IFERROR(VLOOKUP(D14,DB!A:G,7,0),"")</f>
        <v>Dead</v>
      </c>
      <c r="K14" s="69"/>
      <c r="L14" s="70" t="str">
        <f>IFERROR(VLOOKUP(D14,DB!A:I,9,0),"")</f>
        <v>Latis</v>
      </c>
    </row>
    <row r="15" spans="1:12" ht="15" customHeight="1">
      <c r="A15" s="63"/>
      <c r="B15" s="73" t="str">
        <f>IFERROR(VLOOKUP(D15,DB!A:K,11,0),"")</f>
        <v/>
      </c>
      <c r="C15" s="64"/>
      <c r="D15" s="64"/>
      <c r="E15" s="65"/>
      <c r="F15" s="66"/>
      <c r="G15" s="67">
        <f ca="1">IFERROR(NOW()-F15,"")</f>
        <v>45935.047346296298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45935.047346296298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45935.047346296298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45935.047346296298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45935.047346296298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45935.047346296298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45935.047346296298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45935.047346296298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45935.047346296298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45935.047346296298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45935.047346296298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45935.047346296298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45935.047346296298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45935.047346296298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45935.047346296298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45935.047346296298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45935.047346296298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45935.047346296298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45935.047346296298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45935.047346296298</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F8FA6F7C-D208-4C56-8DA5-D9E4CCC44D59}"/>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243.39556388888741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128.32026296296681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110.04750833333674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45935.047346296298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45935.047346296298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45935.047346296298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45935.047346296298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45935.047346296298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45935.047346296298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45935.047346296298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45935.047346296298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45935.047346296298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45935.047346296298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45935.047346296298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45935.047346296298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45935.047346296298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45935.047346296298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45935.047346296298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45935.047346296298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45935.047346296298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45935.047346296298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45935.047346296298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45935.047346296298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45935.047346296298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45935.047346296298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45935.047346296298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45935.047346296298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45935.047346296298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45935.047346296298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45935.047346296298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45935.047346296298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45935.047346296298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45935.047346296298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45935.047346296298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45935.047346296298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45935.047346296298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45935.047346296298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45935.047346296298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45935.047346296298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45935.047346296298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45935.047346296298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45935.047346296298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45935.047346296298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45935.047346296298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45935.047346296298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45935.047346296298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45935.047346296298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45935.047346296298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45935.047346296298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45935.047346296298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45935.047346296298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45935.047346296298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45935.047346296298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45935.047346296298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45935.047346296298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45935.047346296298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45935.047346296298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45935.047346296298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45935.047346296298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45935.047346296298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45935.047346296298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45935.047346296298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45935.047346296298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45935.047346296298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45935.047346296298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45935.047346296298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45935.047346296298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45935.047346296298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45935.047346296298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45935.047346296298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45935.047346296298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45935.047346296298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45935.047346296298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45935.047346296298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45935.047346296298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45935.047346296298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45935.047346296298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45935.047346296298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45935.047346296298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45935.047346296298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45935.047346296298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45935.047346296298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45935.047346296298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45935.047346296298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45935.047346296298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45935.047346296298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45935.047346296298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45935.047346296298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45935.047346296298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45935.047346296298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45935.047346296298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45935.047346296298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45935.047346296298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45935.047346296298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45935.047346296298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45935.047346296298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45935.047346296298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45935.047346296298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45935.047346296298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45935.047346296298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45935.047346296298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45935.047346296298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45935.047346296298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45935.047346296298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45935.047346296298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45935.047346296298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45935.047346296298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45935.047346296298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45935.047346296298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45935.047346296298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45935.047346296298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45935.047346296298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45935.047346296298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45935.047346296298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45935.047346296298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45935.047346296298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45935.047346296298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45935.047346296298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45935.047346296298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45935.047346296298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45935.047346296298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45935.047346296298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45935.047346296298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45935.047346296298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45935.047346296298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45935.047346296298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45935.047346296298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45935.047346296298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45935.047346296298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45935.047346296298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45935.047346296298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45935.047346296298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45935.047346296298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45935.047346296298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45935.047346296298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45935.047346296298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45935.047346296298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45935.047346296298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45935.047346296298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45935.047346296298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45935.047346296298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45935.047346296298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45935.047346296298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45935.047346296298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45935.047346296298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45935.047346296298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45935.047346296298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45935.047346296298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45935.047346296298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45935.047346296298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45935.047346296298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45935.047346296298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45935.047346296298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45935.047346296298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45935.047346296298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45935.047346296298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45935.047346296298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45935.047346296298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45935.047346296298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45935.047346296298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45935.047346296298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45935.047346296298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45935.047346296298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45935.047346296298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45935.047346296298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45935.047346296298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45935.047346296298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45935.047346296298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45935.047346296298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45935.047346296298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45935.047346296298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45935.047346296298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45935.047346296298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45935.047346296298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45935.047346296298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45935.047346296298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45935.047346296298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45935.047346296298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45935.047346296298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45935.047346296298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45935.047346296298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45935.047346296298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45935.047346296298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45935.047346296298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45935.047346296298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45935.047346296298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45935.047346296298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45935.047346296298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45935.047346296298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45935.047346296298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45935.047346296298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45935.047346296298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45935.047346296298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45935.047346296298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45935.047346296298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45935.047346296298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45935.047346296298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45935.047346296298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45935.047346296298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45935.047346296298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45935.047346296298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45935.047346296298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45935.047346296298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45935.047346296298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45935.047346296298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45935.047346296298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45935.047346296298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45935.047346296298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45935.047346296298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45935.047346296298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45935.047346296298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45935.047346296298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45935.047346296298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45935.047346296298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45935.047346296298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45935.047346296298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45935.047346296298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45935.047346296298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45935.047346296298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45935.047346296298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45935.047346296298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45935.047346296298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45935.047346296298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45935.047346296298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45935.047346296298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45935.047346296298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45935.047346296298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45935.047346296298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45935.047346296298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45935.047346296298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45935.047346296298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45935.047346296298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45935.047346296298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45935.047346296298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45935.047346296298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45935.047346296298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45935.047346296298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45935.047346296298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45935.047346296298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45935.047346296298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45935.047346296298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45935.047346296298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45935.047346296298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45935.047346296298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45935.047346296298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45935.047346296298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45935.047346296298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45935.047346296298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45935.047346296298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45935.047346296298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45935.047346296298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45935.047346296298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45935.047346296298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45935.047346296298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45935.047346296298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45935.047346296298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45935.047346296298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45935.047346296298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45935.047346296298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45935.047346296298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45935.047346296298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45935.047346296298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45935.047346296298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45935.047346296298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45935.047346296298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45935.047346296298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45935.047346296298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45935.047346296298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45935.047346296298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45935.047346296298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45935.047346296298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45935.047346296298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45935.047346296298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45935.047346296298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45935.047346296298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45935.047346296298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45935.047346296298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45935.047346296298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45935.047346296298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45935.047346296298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45935.047346296298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45935.047346296298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45935.047346296298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45935.047346296298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45935.047346296298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45935.047346296298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45935.047346296298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45935.047346296298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45935.047346296298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45935.047346296298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45935.047346296298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45935.047346296298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45935.047346296298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45935.047346296298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45935.047346296298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45935.047346296298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45935.047346296298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45935.047346296298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45935.047346296298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45935.047346296298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45935.047346296298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45935.047346296298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45935.047346296298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45935.047346296298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45935.047346296298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45935.047346296298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45935.047346296298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45935.047346296298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45935.047346296298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45935.047346296298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45935.047346296298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45935.047346296298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45935.047346296298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45935.047346296298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45935.047346296298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45935.047346296298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45935.047346296298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45935.047346296298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45935.047346296298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45935.047346296298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45935.047346296298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45935.047346296298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45935.047346296298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45935.047346296298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45935.047346296298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45935.047346296298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45935.047346296298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45935.047346296298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45935.047346296298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45935.047346296298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45935.047346296298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45935.047346296298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45935.047346296298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45935.047346296298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45935.047346296298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45935.047346296298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45935.047346296298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45935.047346296298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45935.047346296298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45935.047346296298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45935.047346296298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45935.047346296298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45935.047346296298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45935.047346296298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45935.047346296298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45935.047346296298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45935.047346296298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45935.047346296298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45935.047346296298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45935.047346296298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45935.047346296298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45935.047346296298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45935.047346296298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45935.047346296298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45935.047346296298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45935.047346296298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45935.047346296298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45935.047346296298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45935.047346296298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45935.047346296298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45935.047346296298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45935.047346296298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45935.047346296298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45935.047346296298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45935.047346296298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45935.047346296298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45935.047346296298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45935.047346296298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45935.047346296298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45935.047346296298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45935.047346296298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45935.047346296298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45935.047346296298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45935.047346296298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45935.047346296298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45935.047346296298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45935.047346296298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45935.047346296298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45935.047346296298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45935.047346296298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45935.047346296298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45935.047346296298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45935.047346296298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45935.047346296298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45935.047346296298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45935.047346296298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45935.047346296298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45935.047346296298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45935.047346296298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45935.047346296298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45935.047346296298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45935.047346296298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45935.047346296298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45935.047346296298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45935.047346296298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45935.047346296298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45935.047346296298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45935.047346296298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45935.047346296298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45935.047346296298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45935.047346296298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45935.047346296298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45935.047346296298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45935.047346296298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45935.047346296298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45935.047346296298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45935.047346296298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45935.047346296298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45935.047346296298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45935.047346296298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45935.047346296298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45935.047346296298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45935.047346296298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45935.047346296298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45935.047346296298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45935.047346296298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45935.047346296298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45935.047346296298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45935.047346296298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45935.047346296298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45935.047346296298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45935.047346296298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45935.047346296298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45935.047346296298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45935.047346296298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45935.047346296298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45935.047346296298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45935.047346296298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45935.047346296298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45935.047346296298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45935.047346296298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45935.047346296298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45935.047346296298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45935.047346296298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45935.047346296298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45935.047346296298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45935.047346296298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45935.047346296298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45935.047346296298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45935.047346296298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45935.047346296298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45935.047346296298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45935.047346296298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45935.047346296298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45935.047346296298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45935.047346296298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45935.047346296298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45935.047346296298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45935.047346296298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45935.047346296298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45935.047346296298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45935.047346296298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45935.047346296298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45935.047346296298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45935.047346296298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45935.047346296298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45935.047346296298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45935.047346296298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45935.047346296298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45935.047346296298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45935.047346296298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45935.047346296298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45935.047346296298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45935.047346296298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45935.047346296298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45935.047346296298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45935.047346296298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45935.047346296298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45935.047346296298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45935.047346296298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45935.047346296298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45935.047346296298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45935.047346296298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45935.047346296298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45935.047346296298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45935.047346296298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45935.047346296298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45935.047346296298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45935.047346296298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45935.047346296298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45935.047346296298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45935.047346296298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45935.047346296298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45935.047346296298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45935.047346296298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45935.047346296298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45935.047346296298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45935.047346296298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45935.047346296298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45935.047346296298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45935.047346296298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45935.047346296298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45935.047346296298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45935.047346296298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45935.047346296298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45935.047346296298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45935.047346296298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45935.047346296298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45935.047346296298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45935.047346296298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45935.047346296298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45935.047346296298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45935.047346296298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45935.047346296298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45935.047346296298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45935.047346296298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45935.047346296298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45935.047346296298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45935.047346296298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45935.047346296298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45935.047346296298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45935.047346296298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45935.047346296298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45935.047346296298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45935.047346296298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45935.047346296298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45935.047346296298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45935.047346296298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45935.047346296298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45935.047346296298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45935.047346296298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45935.047346296298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45935.047346296298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45935.047346296298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45935.047346296298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45935.047346296298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45935.047346296298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45935.047346296298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45935.047346296298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45935.047346296298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45935.047346296298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45935.047346296298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45935.047346296298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45935.047346296298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45935.047346296298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45935.047346296298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45935.047346296298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45935.047346296298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45935.047346296298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45935.047346296298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45935.047346296298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45935.047346296298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45935.047346296298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45935.047346296298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45935.047346296298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45935.047346296298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45935.047346296298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45935.047346296298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45935.047346296298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45935.047346296298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45935.047346296298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45935.047346296298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45935.047346296298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45935.047346296298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45935.047346296298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45935.047346296298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45935.047346296298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45935.047346296298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45935.047346296298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45935.047346296298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45935.047346296298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45935.047346296298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45935.047346296298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45935.047346296298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45935.047346296298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45935.047346296298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45935.047346296298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45935.047346296298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45935.047346296298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45935.047346296298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45935.047346296298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45935.047346296298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45935.047346296298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45935.047346296298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45935.047346296298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45935.047346296298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45935.047346296298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45935.047346296298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45935.047346296298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45935.047346296298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45935.047346296298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45935.047346296298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45935.047346296298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45935.047346296298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45935.047346296298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45935.047346296298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45935.047346296298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45935.047346296298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45935.047346296298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45935.047346296298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45935.047346296298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45935.047346296298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45935.047346296298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45935.047346296298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45935.047346296298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45935.047346296298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45935.047346296298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45935.047346296298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45935.047346296298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45935.047346296298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45935.047346296298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45935.047346296298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45935.047346296298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45935.047346296298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45935.047346296298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45935.047346296298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45935.047346296298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45935.047346296298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45935.047346296298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45935.047346296298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45935.047346296298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45935.047346296298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45935.047346296298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45935.047346296298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45935.047346296298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45935.047346296298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45935.047346296298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45935.047346296298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45935.047346296298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45935.047346296298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45935.047346296298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45935.047346296298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45935.047346296298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45935.047346296298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45935.047346296298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45935.047346296298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45935.047346296298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45935.047346296298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45935.047346296298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45935.047346296298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45935.047346296298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45935.047346296298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45935.047346296298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45935.047346296298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45935.047346296298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45935.047346296298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45935.047346296298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45935.047346296298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45935.047346296298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45935.047346296298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45935.047346296298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45935.047346296298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45935.047346296298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45935.047346296298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45935.047346296298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45935.047346296298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45935.047346296298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45935.047346296298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45935.047346296298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45935.047346296298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45935.047346296298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45935.047346296298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45935.047346296298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45935.047346296298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45935.047346296298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45935.047346296298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45935.047346296298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45935.047346296298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45935.047346296298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45935.047346296298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45935.047346296298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45935.047346296298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45935.047346296298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45935.047346296298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45935.047346296298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45935.047346296298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45935.047346296298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45935.047346296298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45935.047346296298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45935.047346296298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45935.047346296298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45935.047346296298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45935.047346296298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45935.047346296298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45935.047346296298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45935.047346296298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45935.047346296298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45935.047346296298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45935.047346296298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45935.047346296298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45935.047346296298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45935.047346296298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45935.047346296298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45935.047346296298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45935.047346296298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45935.047346296298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45935.047346296298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45935.047346296298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45935.047346296298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45935.047346296298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45935.047346296298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45935.047346296298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45935.047346296298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45935.047346296298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45935.047346296298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45935.047346296298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45935.047346296298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45935.047346296298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45935.047346296298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45935.047346296298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45935.047346296298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45935.047346296298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45935.047346296298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45935.047346296298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45935.047346296298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45935.047346296298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45935.047346296298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45935.047346296298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45935.047346296298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45935.047346296298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45935.047346296298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45935.047346296298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45935.047346296298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45935.047346296298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45935.047346296298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45935.047346296298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45935.047346296298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45935.047346296298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45935.047346296298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45935.047346296298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45935.047346296298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45935.047346296298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45935.047346296298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45935.047346296298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45935.047346296298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45935.047346296298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45935.047346296298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45935.047346296298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45935.047346296298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45935.047346296298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45935.047346296298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45935.047346296298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45935.047346296298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45935.047346296298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45935.047346296298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45935.047346296298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45935.047346296298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45935.047346296298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45935.047346296298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45935.047346296298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45935.047346296298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45935.047346296298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45935.047346296298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45935.047346296298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45935.047346296298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45935.047346296298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45935.047346296298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45935.047346296298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45935.047346296298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45935.047346296298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45935.047346296298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45935.047346296298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45935.047346296298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45935.047346296298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45935.047346296298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45935.047346296298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45935.047346296298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45935.047346296298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45935.047346296298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45935.047346296298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45935.047346296298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45935.047346296298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45935.047346296298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45935.047346296298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45935.047346296298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45935.047346296298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45935.047346296298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45935.047346296298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45935.047346296298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45935.047346296298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45935.047346296298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45935.047346296298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45935.047346296298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45935.047346296298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45935.047346296298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45935.047346296298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45935.047346296298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45935.047346296298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45935.047346296298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45935.047346296298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45935.047346296298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45935.047346296298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45935.047346296298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45935.047346296298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45935.047346296298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45935.047346296298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45935.047346296298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45935.047346296298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45935.047346296298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45935.047346296298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45935.047346296298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45935.047346296298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45935.047346296298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45935.047346296298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45935.047346296298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45935.047346296298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45935.047346296298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45935.047346296298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45935.047346296298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45935.047346296298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45935.047346296298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45935.047346296298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45935.047346296298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45935.047346296298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45935.047346296298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45935.047346296298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45935.047346296298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45935.047346296298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45935.047346296298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45935.047346296298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45935.047346296298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45935.047346296298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45935.047346296298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45935.047346296298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45935.047346296298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45935.047346296298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45935.047346296298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45935.047346296298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45935.047346296298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45935.047346296298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45935.047346296298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45935.047346296298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45935.047346296298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45935.047346296298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45935.047346296298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45935.047346296298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45935.047346296298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45935.047346296298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45935.047346296298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45935.047346296298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45935.047346296298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45935.047346296298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45935.047346296298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45935.047346296298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45935.047346296298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45935.047346296298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45935.047346296298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45935.047346296298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45935.047346296298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45935.047346296298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45935.047346296298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45935.047346296298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45935.047346296298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45935.047346296298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45935.047346296298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45935.047346296298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45935.047346296298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45935.047346296298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45935.047346296298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45935.047346296298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45935.047346296298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45935.047346296298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45935.047346296298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45935.047346296298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45935.047346296298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45935.047346296298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45935.047346296298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45935.047346296298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45935.047346296298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45935.047346296298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45935.047346296298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45935.047346296298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45935.047346296298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45935.047346296298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45935.047346296298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45935.047346296298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45935.047346296298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45935.047346296298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45935.047346296298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45935.047346296298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45935.047346296298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45935.047346296298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45935.047346296298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45935.047346296298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45935.047346296298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45935.047346296298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45935.047346296298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45935.047346296298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45935.047346296298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45935.047346296298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45935.047346296298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45935.047346296298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45935.047346296298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45935.047346296298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45935.047346296298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45935.047346296298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45935.047346296298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45935.047346296298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45935.047346296298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45935.047346296298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45935.047346296298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45935.047346296298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45935.047346296298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45935.047346296298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45935.047346296298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45935.047346296298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45935.047346296298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45935.047346296298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45935.047346296298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45935.047346296298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45935.047346296298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45935.047346296298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45935.047346296298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45935.047346296298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45935.047346296298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45935.047346296298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45935.047346296298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45935.047346296298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45935.047346296298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45935.047346296298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45935.047346296298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45935.047346296298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45935.047346296298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45935.047346296298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45935.047346296298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45935.047346296298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45935.047346296298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45935.047346296298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45935.047346296298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45935.047346296298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45935.047346296298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45935.047346296298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45935.047346296298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45935.047346296298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45935.047346296298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45935.047346296298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45935.047346296298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45935.047346296298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45935.047346296298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45935.047346296298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45935.047346296298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45935.047346296298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45935.047346296298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45935.047346296298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45935.047346296298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45935.047346296298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45935.047346296298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45935.047346296298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45935.047346296298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45935.047346296298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45935.047346296298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45935.047346296298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45935.047346296298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45935.047346296298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45935.047346296298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45935.047346296298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45935.047346296298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45935.047346296298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45935.047346296298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45935.047346296298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45935.047346296298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45935.047346296298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45935.047346296298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45935.047346296298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45935.047346296298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45935.047346296298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45935.047346296298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45935.047346296298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45935.047346296298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45935.047346296298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45935.047346296298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45935.047346296298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45935.047346296298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45935.047346296298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45935.047346296298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45935.047346296298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45935.047346296298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45935.047346296298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45935.047346296298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45935.047346296298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45935.047346296298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45935.047346296298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45935.047346296298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45935.047346296298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45935.047346296298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45935.047346296298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45935.047346296298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45935.047346296298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45935.047346296298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45935.047346296298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45935.047346296298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45935.047346296298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45935.047346296298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45935.047346296298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45935.047346296298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45935.047346296298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45935.047346296298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45935.047346296298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45935.047346296298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45935.047346296298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45935.047346296298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45935.047346296298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45935.047346296298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45935.047346296298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45935.047346296298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45935.047346296298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45935.047346296298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45935.047346296298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45935.047346296298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45935.047346296298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45935.047346296298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45935.047346296298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45935.047346296298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45935.047346296298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45935.047346296298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45935.047346296298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45935.047346296298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45935.047346296298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45935.047346296298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45935.047346296298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45935.047346296298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45935.047346296298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45935.047346296298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45935.047346296298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45935.047346296298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45935.047346296298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45935.047346296298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45935.047346296298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45935.047346296298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45935.047346296298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45935.047346296298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45935.047346296298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45935.047346296298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45935.047346296298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45935.047346296298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45935.047346296298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45935.047346296298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45935.047346296298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45935.047346296298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45935.047346296298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45935.047346296298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45935.047346296298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45935.047346296298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45935.047346296298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45935.047346296298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45935.047346296298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45935.047346296298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45935.047346296298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45935.047346296298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45935.047346296298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45935.047346296298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45935.047346296298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45935.047346296298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45935.047346296298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45935.047346296298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45935.047346296298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45935.047346296298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45935.047346296298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45935.047346296298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45935.047346296298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45935.047346296298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45935.047346296298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45935.047346296298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45935.047346296298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45935.047346296298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45935.047346296298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45935.047346296298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45935.047346296298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45935.047346296298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45935.047346296298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45935.047346296298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45935.047346296298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45935.047346296298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45935.047346296298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45935.047346296298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45935.047346296298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45935.047346296298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45935.047346296298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45935.047346296298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45935.047346296298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45935.047346296298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45935.047346296298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45935.047346296298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45935.047346296298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45935.047346296298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45935.047346296298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45935.047346296298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45935.047346296298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45935.047346296298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45935.047346296298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45935.047346296298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45935.047346296298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45935.047346296298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45935.047346296298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45935.047346296298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45935.047346296298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45935.047346296298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45935.047346296298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45935.047346296298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45935.047346296298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45935.047346296298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45935.047346296298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45935.047346296298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45935.047346296298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45935.047346296298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45935.047346296298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45935.047346296298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45935.047346296298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45935.047346296298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45935.047346296298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45935.047346296298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45935.047346296298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45935.047346296298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45935.047346296298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45935.047346296298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45935.047346296298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45935.047346296298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45935.047346296298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45935.047346296298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45935.047346296298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45935.047346296298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45935.047346296298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45935.047346296298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45935.047346296298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45935.047346296298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45935.047346296298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45935.047346296298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45935.047346296298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45935.047346296298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45935.047346296298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45935.047346296298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45935.047346296298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45935.047346296298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45935.047346296298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45935.047346296298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45935.047346296298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45935.047346296298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45935.047346296298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45935.047346296298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45935.047346296298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45935.047346296298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45935.047346296298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45935.047346296298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45935.047346296298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45935.047346296298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45935.047346296298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45935.047346296298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45935.047346296298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45935.047346296298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45935.047346296298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45935.047346296298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45935.047346296298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45935.047346296298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45935.047346296298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45935.047346296298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45935.047346296298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45935.047346296298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45935.047346296298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45935.047346296298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45935.047346296298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45935.047346296298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45935.047346296298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45935.047346296298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45935.047346296298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45935.047346296298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45935.047346296298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45935.047346296298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45935.047346296298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45935.047346296298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45935.047346296298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45935.047346296298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45935.047346296298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45935.047346296298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45935.047346296298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45935.047346296298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45935.047346296298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45935.047346296298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45935.047346296298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45935.047346296298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45935.047346296298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45935.047346296298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45935.047346296298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45935.047346296298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45935.047346296298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45935.047346296298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45935.047346296298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45935.047346296298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45935.047346296298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45935.047346296298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45935.047346296298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45935.047346296298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45935.047346296298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45935.047346296298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45935.047346296298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45935.047346296298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45935.047346296298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45935.047346296298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45935.047346296298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45935.047346296298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45935.047346296298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45935.047346296298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45935.047346296298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45935.047346296298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45935.047346296298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45935.047346296298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45935.047346296298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45935.047346296298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45935.047346296298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45935.047346296298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45935.047346296298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45935.047346296298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45935.047346296298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45935.047346296298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45935.047346296298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45935.047346296298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45935.047346296298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45935.047346296298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45935.047346296298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45935.047346296298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45935.047346296298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45935.047346296298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45935.047346296298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45935.047346296298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45935.047346296298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45935.047346296298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45935.047346296298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45935.047346296298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45935.047346296298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45935.047346296298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45935.047346296298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45935.047346296298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45935.047346296298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45935.047346296298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45935.047346296298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45935.047346296298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45935.047346296298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45935.047346296298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45935.047346296298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45935.047346296298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45935.047346296298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45935.047346296298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45935.047346296298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45935.047346296298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45935.047346296298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45935.047346296298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45935.047346296298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45935.047346296298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45935.047346296298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45935.047346296298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45935.047346296298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45935.047346296298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45935.047346296298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45935.047346296298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45935.047346296298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45935.047346296298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45935.047346296298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45935.047346296298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45935.047346296298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45935.047346296298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45935.047346296298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45935.047346296298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45935.047346296298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45935.047346296298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45935.047346296298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45935.047346296298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45935.047346296298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45935.047346296298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45935.047346296298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45935.047346296298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45935.047346296298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45935.047346296298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45935.047346296298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45935.047346296298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45935.047346296298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45935.047346296298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45935.047346296298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45935.047346296298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45935.047346296298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45935.047346296298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45935.047346296298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45935.047346296298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45935.047346296298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45935.047346296298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45935.047346296298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45935.047346296298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45935.047346296298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45935.047346296298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45935.047346296298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45935.047346296298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45935.047346296298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45935.047346296298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45935.047346296298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45935.047346296298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45935.047346296298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45935.047346296298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45935.047346296298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45935.047346296298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45935.047346296298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45935.047346296298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45935.047346296298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45935.047346296298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45935.047346296298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45935.047346296298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45935.047346296298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45935.047346296298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45935.047346296298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45935.047346296298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45935.047346296298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45935.047346296298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45935.047346296298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45935.047346296298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45935.047346296298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45935.047346296298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45935.047346296298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45935.047346296298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45935.047346296298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45935.047346296298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45935.047346296298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45935.047346296298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45935.047346296298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45935.047346296298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45935.047346296298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45935.047346296298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45935.047346296298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45935.047346296298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45935.047346296298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45935.047346296298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45935.047346296298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45935.047346296298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45935.047346296298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45935.047346296298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45935.047346296298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45935.047346296298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45935.047346296298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45935.047346296298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45935.047346296298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45935.047346296298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45935.047346296298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45935.047346296298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45935.047346296298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45935.047346296298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45935.047346296298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45935.047346296298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45935.047346296298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45935.047346296298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45935.047346296298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45935.047346296298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45935.047346296298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45935.047346296298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45935.047346296298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45935.047346296298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45935.047346296298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45935.047346296298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45935.047346296298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45935.047346296298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45935.047346296298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45935.047346296298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45935.047346296298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45935.047346296298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45935.047346296298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45935.047346296298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45935.047346296298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45935.047346296298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45935.047346296298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45935.047346296298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45935.047346296298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45935.047346296298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45935.047346296298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45935.047346296298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45935.047346296298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45935.047346296298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45935.047346296298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45935.047346296298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45935.047346296298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45935.047346296298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45935.047346296298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45935.047346296298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45935.047346296298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45935.047346296298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45935.047346296298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45935.047346296298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45935.047346296298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45935.047346296298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45935.047346296298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45935.047346296298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45935.047346296298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45935.047346296298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45935.047346296298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45935.047346296298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45935.047346296298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45935.047346296298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45935.047346296298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45935.047346296298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45935.047346296298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45935.047346296298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45935.047346296298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45935.047346296298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45935.047346296298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45935.047346296298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45935.047346296298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45935.047346296298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45935.047346296298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45935.047346296298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45935.047346296298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45935.047346296298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45935.047346296298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45935.047346296298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45935.047346296298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45935.047346296298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45935.047346296298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45935.047346296298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45935.047346296298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45935.047346296298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45935.047346296298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45935.047346296298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45935.047346296298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45935.047346296298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45935.047346296298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45935.047346296298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45935.047346296298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45935.047346296298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45935.047346296298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45935.047346296298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45935.047346296298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45935.047346296298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45935.047346296298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45935.047346296298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45935.047346296298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45935.047346296298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45935.047346296298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45935.047346296298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45935.047346296298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45935.047346296298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45935.047346296298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45935.047346296298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45935.047346296298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45935.047346296298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45935.047346296298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45935.047346296298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45935.047346296298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45935.047346296298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45935.047346296298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45935.047346296298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45935.047346296298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45935.047346296298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45935.047346296298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45935.047346296298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45935.047346296298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45935.047346296298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45935.047346296298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45935.047346296298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45935.047346296298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45935.047346296298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45935.047346296298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45935.047346296298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45935.047346296298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45935.047346296298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45935.047346296298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45935.047346296298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45935.047346296298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45935.047346296298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45935.047346296298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45935.047346296298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45935.047346296298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45935.047346296298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45935.047346296298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45935.047346296298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45935.047346296298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45935.047346296298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45935.047346296298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45935.047346296298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45935.047346296298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45935.047346296298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45935.047346296298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45935.047346296298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45935.047346296298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45935.047346296298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45935.047346296298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45935.047346296298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45935.047346296298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45935.047346296298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45935.047346296298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45935.047346296298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45935.047346296298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45935.047346296298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45935.047346296298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45935.047346296298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45935.047346296298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45935.047346296298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45935.047346296298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45935.047346296298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45935.047346296298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45935.047346296298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45935.047346296298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45935.047346296298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45935.047346296298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45935.047346296298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45935.047346296298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45935.047346296298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45935.047346296298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45935.047346296298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45935.047346296298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45935.047346296298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45935.047346296298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45935.047346296298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45935.047346296298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45935.047346296298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45935.047346296298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45935.047346296298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45935.047346296298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45935.047346296298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45935.047346296298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45935.047346296298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45935.047346296298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45935.047346296298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45935.047346296298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45935.047346296298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45935.047346296298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45935.047346296298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45935.047346296298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45935.047346296298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45935.047346296298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45935.047346296298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45935.047346296298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45935.047346296298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45935.047346296298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45935.047346296298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45935.047346296298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45935.047346296298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45935.047346296298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45935.047346296298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45935.047346296298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45935.047346296298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45935.047346296298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45935.047346296298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45935.047346296298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45935.047346296298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45935.047346296298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45935.047346296298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45935.047346296298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45935.047346296298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45935.047346296298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45935.047346296298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45935.047346296298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G16" sqref="G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231.56662870370201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4.1570685185215552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0.34491574074490927</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0.20151296296535293</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5.2033796295290813E-2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1.748518518434139E-2</v>
      </c>
      <c r="H7" s="113">
        <v>45935.037893518522</v>
      </c>
      <c r="I7" s="110" t="str">
        <f>IFERROR(VLOOKUP(D7,DB!A:F,6,0),"")</f>
        <v>Generator-SG</v>
      </c>
      <c r="J7" s="110" t="str">
        <f>IFERROR(VLOOKUP(D7,DB!A:G,7,0),"")</f>
        <v>Dead</v>
      </c>
      <c r="K7" s="115" t="s">
        <v>39064</v>
      </c>
      <c r="L7" s="107" t="str">
        <f>IFERROR(VLOOKUP(D7,DB!A:I,9,0),"")</f>
        <v>Latis</v>
      </c>
    </row>
    <row r="8" spans="1:16" ht="15" customHeight="1">
      <c r="A8" s="110"/>
      <c r="B8" s="110" t="str">
        <f>IFERROR(VLOOKUP(D8,DB!A:K,11,0),"")</f>
        <v/>
      </c>
      <c r="C8" s="111"/>
      <c r="D8" s="107"/>
      <c r="E8" s="112"/>
      <c r="F8" s="113"/>
      <c r="G8" s="114">
        <f ca="1">IFERROR(NOW()-F8,"")</f>
        <v>45935.047346296298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45935.047346296298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45935.047346296298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45935.047346296298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45935.047346296298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45935.047346296298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45935.047346296298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45935.047346296298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45935.047346296298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45935.047346296298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45935.047346296298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45935.047346296298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45935.047346296298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45935.047346296298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45935.047346296298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45935.047346296298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45935.047346296298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45935.047346296298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45935.047346296298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45935.047346296298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45935.047346296298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45935.047346296298</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43.21528611110989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8.8584689814815647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0.19504305555892643</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45935.047346296298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45935.047346296298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45935.047346296298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45935.047346296298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45935.047346296298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45935.047346296298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45935.047346296298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45935.047346296298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45935.047346296298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45935.047346296298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45935.047346296298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45935.047346296298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45935.047346296298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45935.047346296298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45935.047346296298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45935.047346296298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45935.047346296298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45935.047346296298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45935.047346296298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45935.047346296298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45935.047346296298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45935.047346296298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45935.047346296298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45935.047346296298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45935.047346296298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45935.047346296298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45935.047346296298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45935.047346296298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45935.047346296298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45935.047346296298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45935.047346296298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45935.047346296298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45935.047346296298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45935.047346296298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45935.047346296298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45935.047346296298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45935.047346296298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45935.047346296298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45935.047346296298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45935.047346296298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45935.047346296298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45935.047346296298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45935.047346296298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45935.047346296298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45935.047346296298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45935.047346296298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45935.047346296298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45935.047346296298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45935.047346296298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45935.047346296298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45935.047346296298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45935.047346296298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45935.047346296298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45935.047346296298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45935.047346296298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45935.047346296298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45935.047346296298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45935.047346296298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45935.047346296298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45935.047346296298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45935.047346296298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45935.047346296298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45935.047346296298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45935.047346296298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45935.047346296298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45935.047346296298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45935.047346296298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45935.047346296298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45935.047346296298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45935.047346296298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45935.047346296298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45935.047346296298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45935.047346296298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45935.047346296298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45935.047346296298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45935.047346296298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45935.047346296298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45935.047346296298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45935.047346296298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45935.047346296298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45935.047346296298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45935.047346296298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45935.047346296298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45935.047346296298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45935.047346296298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45935.047346296298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45935.047346296298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45935.047346296298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45935.047346296298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45935.047346296298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45935.047346296298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45935.047346296298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45935.047346296298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45935.047346296298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45935.047346296298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45935.047346296298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45935.047346296298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45935.047346296298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45935.047346296298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45935.047346296298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45935.047346296298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45935.047346296298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45935.047346296298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45935.047346296298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45935.047346296298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45935.047346296298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45935.047346296298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45935.047346296298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45935.047346296298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45935.047346296298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45935.047346296298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45935.047346296298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45935.047346296298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45935.047346296298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45935.047346296298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45935.047346296298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45935.047346296298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45935.047346296298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45935.047346296298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45935.047346296298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45935.047346296298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45935.047346296298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45935.047346296298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45935.047346296298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45935.047346296298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45935.047346296298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45935.047346296298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45935.047346296298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45935.047346296298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45935.047346296298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45935.047346296298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45935.047346296298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45935.047346296298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45935.047346296298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45935.047346296298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45935.047346296298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45935.047346296298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45935.047346296298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45935.047346296298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45935.047346296298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45935.047346296298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45935.047346296298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45935.047346296298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45935.047346296298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45935.047346296298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45935.047346296298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45935.047346296298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45935.047346296298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45935.047346296298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45935.047346296298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45935.047346296298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45935.047346296298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45935.047346296298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45935.047346296298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45935.047346296298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45935.047346296298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45935.047346296298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45935.047346296298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45935.047346296298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45935.047346296298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45935.047346296298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45935.047346296298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45935.047346296298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45935.047346296298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45935.047346296298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45935.047346296298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45935.047346296298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45935.047346296298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45935.047346296298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45935.047346296298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45935.047346296298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45935.047346296298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45935.047346296298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45935.047346296298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45935.047346296298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45935.047346296298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45935.047346296298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45935.047346296298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45935.047346296298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45935.047346296298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1.1663740740768844</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8.2744990740757203</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0.10510092592448927</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1.3420222222266602</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45935.047346296298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45935.047346296298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45935.047346296298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45935.047346296298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45935.047346296298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45935.047346296298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45935.047346296298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45935.047346296298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45935.047346296298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45935.047346296298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45935.047346296298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45935.047346296298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45935.047346296298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45935.047346296298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45935.047346296298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45935.047346296298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45935.047346296298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45935.047346296298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45935.047346296298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45935.047346296298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45935.047346296298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45935.047346296298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45935.047346296298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45935.047346296298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45935.047346296298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45935.047346296298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45935.047346296298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45935.047346296298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45935.047346296298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45935.047346296298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45935.047346296298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45935.047346296298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45935.047346296298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45935.047346296298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45935.047346296298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45935.047346296298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45935.047346296298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45935.047346296298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45935.047346296298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45935.047346296298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45935.047346296298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45935.047346296298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45935.047346296298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45935.047346296298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45935.047346296298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45935.047346296298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45935.047346296298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45935.047346296298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45935.047346296298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45935.047346296298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45935.047346296298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45935.047346296298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45935.047346296298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45935.047346296298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45935.047346296298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45935.047346296298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45935.047346296298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45935.047346296298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45935.047346296298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45935.047346296298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45935.047346296298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45935.047346296298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45935.047346296298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45935.047346296298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45935.047346296298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45935.047346296298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45935.047346296298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45935.047346296298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45935.047346296298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45935.047346296298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45935.047346296298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45935.047346296298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45935.047346296298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45935.047346296298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45935.047346296298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45935.047346296298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45935.047346296298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45935.047346296298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45935.047346296298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45935.047346296298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45935.047346296298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45935.047346296298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45935.047346296298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45935.047346296298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45935.047346296298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45935.047346296298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45935.047346296298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45935.047346296298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45935.047346296298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45935.047346296298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45935.047346296298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45935.047346296298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45935.047346296298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45935.047346296298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45935.047346296298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45935.047346296298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45935.047346296298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45935.047346296298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45935.047346296298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45935.047346296298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45935.047346296298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45935.047346296298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45935.047346296298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45935.047346296298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45935.047346296298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45935.047346296298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45935.047346296298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45935.047346296298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45935.047346296298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45935.047346296298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45935.047346296298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45935.047346296298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45935.047346296298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45935.047346296298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45935.047346296298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45935.047346296298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45935.047346296298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45935.047346296298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45935.047346296298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45935.047346296298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45935.047346296298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45935.047346296298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45935.047346296298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45935.047346296298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45935.047346296298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45935.047346296298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45935.047346296298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45935.047346296298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45935.047346296298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45935.047346296298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45935.047346296298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45935.047346296298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45935.047346296298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45935.047346296298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45935.047346296298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45935.047346296298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45935.047346296298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45935.047346296298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45935.047346296298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45935.047346296298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45935.047346296298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45935.047346296298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45935.047346296298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45935.047346296298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45935.047346296298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45935.047346296298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45935.047346296298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45935.047346296298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45935.047346296298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45935.047346296298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45935.047346296298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45935.047346296298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45935.047346296298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45935.047346296298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45935.047346296298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45935.047346296298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45935.047346296298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45935.047346296298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45935.047346296298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45935.047346296298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45935.047346296298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45935.047346296298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45935.047346296298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45935.047346296298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45935.047346296298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45935.047346296298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45935.047346296298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45935.047346296298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45935.047346296298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45935.047346296298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45935.047346296298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45935.047346296298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45935.047346296298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45935.047346296298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45935.047346296298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45935.047346296298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45935.047346296298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45935.047346296298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45935.047346296298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45935.047346296298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45935.047346296298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45935.047346296298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45935.047346296298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45935.047346296298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45935.047346296298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45935.047346296298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45935.047346296298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45935.047346296298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45935.047346296298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45935.047346296298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45935.047346296298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45935.047346296298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45935.047346296298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45935.047346296298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45935.047346296298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45935.047346296298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45935.047346296298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45935.047346296298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45935.047346296298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45935.047346296298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45935.047346296298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45935.047346296298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45935.047346296298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45935.047346296298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45935.047346296298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45935.047346296298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45935.047346296298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45935.047346296298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45935.047346296298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45935.047346296298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45935.047346296298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45935.047346296298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45935.047346296298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45935.047346296298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45935.047346296298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45935.047346296298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45935.047346296298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45935.047346296298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45935.047346296298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45935.047346296298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45935.047346296298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45935.047346296298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45935.047346296298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45935.047346296298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45935.047346296298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45935.047346296298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45935.047346296298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45935.047346296298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45935.047346296298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45935.047346296298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45935.047346296298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45935.047346296298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45935.047346296298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45935.047346296298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45935.047346296298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45935.047346296298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45935.047346296298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45935.047346296298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45935.047346296298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45935.047346296298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45935.047346296298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45935.047346296298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45935.047346296298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45935.047346296298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45935.047346296298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45935.047346296298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45935.047346296298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45935.047346296298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45935.047346296298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45935.047346296298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45935.047346296298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45935.047346296298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45935.047346296298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45935.047346296298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45935.047346296298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45935.047346296298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45935.047346296298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45935.047346296298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45935.047346296298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45935.047346296298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45935.047346296298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45935.047346296298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45935.047346296298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45935.047346296298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45935.047346296298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45935.047346296298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45935.047346296298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45935.047346296298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45935.047346296298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45935.047346296298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45935.047346296298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45935.047346296298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45935.047346296298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45935.047346296298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45935.047346296298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45935.047346296298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45935.047346296298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45935.047346296298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45935.047346296298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45935.047346296298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45935.047346296298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45935.047346296298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45935.047346296298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45935.047346296298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45935.047346296298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45935.047346296298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45935.047346296298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45935.047346296298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45935.047346296298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45935.047346296298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45935.047346296298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45935.047346296298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45935.047346296298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45935.047346296298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45935.047346296298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45935.047346296298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45935.047346296298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